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tvault-my.sharepoint.com/personal/ycai329_gatech_edu/Documents/dVRK/CAD file/8020 frame/"/>
    </mc:Choice>
  </mc:AlternateContent>
  <xr:revisionPtr revIDLastSave="1418" documentId="13_ncr:1_{D25322AC-E554-45FE-BCF5-16E9EEAF3830}" xr6:coauthVersionLast="47" xr6:coauthVersionMax="47" xr10:uidLastSave="{49EEAD0E-5BA3-4D51-9418-837BD0F36F52}"/>
  <bookViews>
    <workbookView xWindow="-110" yWindow="-110" windowWidth="25820" windowHeight="15620" tabRatio="601" xr2:uid="{42A61725-A70E-437D-AB04-9C82F63C7044}"/>
  </bookViews>
  <sheets>
    <sheet name="BOM FINAL" sheetId="9" r:id="rId1"/>
    <sheet name="Comparison" sheetId="6" r:id="rId2"/>
    <sheet name="BOM(old)" sheetId="1" r:id="rId3"/>
    <sheet name="Rack Mount BOM" sheetId="5" r:id="rId4"/>
    <sheet name="Tools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9" l="1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3" i="9"/>
  <c r="M12" i="9"/>
  <c r="M11" i="9"/>
  <c r="M10" i="9"/>
  <c r="M9" i="9"/>
  <c r="M8" i="9"/>
  <c r="M7" i="9"/>
  <c r="M6" i="9"/>
  <c r="M5" i="9"/>
  <c r="M4" i="9"/>
  <c r="M3" i="9"/>
  <c r="M2" i="9"/>
  <c r="M12" i="6"/>
  <c r="M10" i="6"/>
  <c r="M16" i="6"/>
  <c r="M15" i="6"/>
  <c r="M14" i="6"/>
  <c r="M18" i="6"/>
  <c r="M5" i="6"/>
  <c r="M17" i="6"/>
  <c r="M19" i="6"/>
  <c r="M38" i="6"/>
  <c r="M35" i="6"/>
  <c r="M27" i="6"/>
  <c r="M24" i="6"/>
  <c r="M42" i="6"/>
  <c r="M3" i="6"/>
  <c r="M4" i="6"/>
  <c r="M6" i="6"/>
  <c r="M7" i="6"/>
  <c r="M8" i="6"/>
  <c r="M9" i="6"/>
  <c r="M11" i="6"/>
  <c r="M13" i="6"/>
  <c r="M41" i="6"/>
  <c r="M40" i="6"/>
  <c r="M22" i="6"/>
  <c r="M39" i="6"/>
  <c r="M31" i="6"/>
  <c r="M32" i="6"/>
  <c r="M33" i="6"/>
  <c r="M36" i="6"/>
  <c r="M37" i="6"/>
  <c r="M34" i="6"/>
  <c r="M29" i="6"/>
  <c r="M30" i="6"/>
  <c r="M26" i="6"/>
  <c r="M28" i="6"/>
  <c r="M21" i="6"/>
  <c r="M20" i="6"/>
  <c r="M23" i="6"/>
  <c r="M25" i="6"/>
  <c r="M53" i="1"/>
  <c r="M51" i="1"/>
  <c r="A6" i="5"/>
  <c r="A7" i="5"/>
  <c r="A8" i="5" s="1"/>
  <c r="A3" i="5"/>
  <c r="A4" i="5" s="1"/>
  <c r="A5" i="5" s="1"/>
  <c r="M49" i="1"/>
  <c r="M50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2" i="1"/>
  <c r="H47" i="1"/>
  <c r="G47" i="1"/>
  <c r="AV117" i="1"/>
  <c r="AW117" i="1"/>
  <c r="E10" i="3"/>
  <c r="A3" i="3"/>
  <c r="A4" i="3" s="1"/>
  <c r="A5" i="3" s="1"/>
  <c r="A6" i="3" s="1"/>
  <c r="A7" i="3" s="1"/>
  <c r="A8" i="3" s="1"/>
  <c r="M31" i="9" l="1"/>
</calcChain>
</file>

<file path=xl/sharedStrings.xml><?xml version="1.0" encoding="utf-8"?>
<sst xmlns="http://schemas.openxmlformats.org/spreadsheetml/2006/main" count="781" uniqueCount="270">
  <si>
    <t>Each</t>
  </si>
  <si>
    <t>5537T435</t>
  </si>
  <si>
    <t>5537T371</t>
  </si>
  <si>
    <t>5537T6</t>
  </si>
  <si>
    <t>5537T619</t>
  </si>
  <si>
    <t>5537T728</t>
  </si>
  <si>
    <t>5537T917</t>
  </si>
  <si>
    <t>5537T977</t>
  </si>
  <si>
    <t>5537T66</t>
  </si>
  <si>
    <t>5537T959</t>
  </si>
  <si>
    <t>92196A606</t>
  </si>
  <si>
    <t>92832A595</t>
  </si>
  <si>
    <t>5537T263</t>
  </si>
  <si>
    <t>5537T105</t>
  </si>
  <si>
    <t>5537T964</t>
  </si>
  <si>
    <t>5537T262</t>
  </si>
  <si>
    <t>5537T24</t>
  </si>
  <si>
    <t>5537T968</t>
  </si>
  <si>
    <t>60585K99</t>
  </si>
  <si>
    <t>5537T946</t>
  </si>
  <si>
    <t>5537T53</t>
  </si>
  <si>
    <t>5537T108</t>
  </si>
  <si>
    <t>5537T42</t>
  </si>
  <si>
    <t>5537T586</t>
  </si>
  <si>
    <t>5537T937</t>
  </si>
  <si>
    <t>5537T711</t>
  </si>
  <si>
    <t>5537T984</t>
  </si>
  <si>
    <t>6812N145</t>
  </si>
  <si>
    <t>91555A132</t>
  </si>
  <si>
    <t>90107A011</t>
  </si>
  <si>
    <t>5537T46</t>
  </si>
  <si>
    <t>5537T832</t>
  </si>
  <si>
    <t>5537T29</t>
  </si>
  <si>
    <t>5537T112</t>
  </si>
  <si>
    <t>Line</t>
  </si>
  <si>
    <t xml:space="preserve">Product </t>
  </si>
  <si>
    <t>Description</t>
  </si>
  <si>
    <t>Supplier</t>
  </si>
  <si>
    <t>McMaster-Carr</t>
  </si>
  <si>
    <t>40-8016</t>
  </si>
  <si>
    <t>40-2140</t>
  </si>
  <si>
    <t>Notes</t>
  </si>
  <si>
    <t>Home Depot</t>
  </si>
  <si>
    <t>Amazon</t>
  </si>
  <si>
    <t>B092YSD3PY</t>
  </si>
  <si>
    <t>B07GLJYSR1</t>
  </si>
  <si>
    <t>B008X3JHJQ</t>
  </si>
  <si>
    <t>B07NKLXYTL</t>
  </si>
  <si>
    <t>PSM</t>
  </si>
  <si>
    <t>ECM</t>
  </si>
  <si>
    <t>For Mc Master orders: orders then click paste products and quantities then copy B2:C35 then add values for length</t>
  </si>
  <si>
    <t xml:space="preserve">Quantity </t>
  </si>
  <si>
    <t>B0921XY3X5</t>
  </si>
  <si>
    <t>Allen Wrench Drill Bits</t>
  </si>
  <si>
    <t>B017T96814</t>
  </si>
  <si>
    <t>MILWAUKEE 2401-21 M12 Cordless 1/4" Hex Screwdriver Kit</t>
  </si>
  <si>
    <t>MILWAUKEE Medium Goatskin Leather Performance Work Gloves</t>
  </si>
  <si>
    <t>B01H88FP24</t>
  </si>
  <si>
    <t>Wera 05022639001 L-key-Set for 950 SPKL/9 SZ imperial,MULTI</t>
  </si>
  <si>
    <t>B009ODV0OE</t>
  </si>
  <si>
    <t>Wera 05073593001 950 Spkl/9 Sm N Multicolor L-Key Set, Metric, Blacklaser, 9 Pieces</t>
  </si>
  <si>
    <t>B07B7XWJZ6</t>
  </si>
  <si>
    <t>Wera 05024480001 967/9 TX XL Multicolor 1 L-Key Set, TORX, Long, (Pack of 9)</t>
  </si>
  <si>
    <t>1004A12</t>
  </si>
  <si>
    <t>Blue Threadlock in gluestick</t>
  </si>
  <si>
    <t>Price ($)</t>
  </si>
  <si>
    <t>ISODAMP</t>
  </si>
  <si>
    <t xml:space="preserve"> C-1002</t>
  </si>
  <si>
    <t>FEET MOUNTS</t>
  </si>
  <si>
    <t>ALUMINUM PLATE</t>
  </si>
  <si>
    <t>MEDIUM DENSITY FIBERBOARD SHEET/MELAMINE</t>
  </si>
  <si>
    <t>BLACK VINYL</t>
  </si>
  <si>
    <t xml:space="preserve">RAILS SERVER RACK </t>
  </si>
  <si>
    <t>SHELF SERVER RACK</t>
  </si>
  <si>
    <t>POWER STRIP SERVER RACK</t>
  </si>
  <si>
    <t>5 IN C-CLAMP</t>
  </si>
  <si>
    <t>6 IN C-CLAMP</t>
  </si>
  <si>
    <t>VISCOELASTIC LARGE EAR COMPOSITES C-1002</t>
  </si>
  <si>
    <t>PSM RAIL MOUNT</t>
  </si>
  <si>
    <t>T-SLOTTED FRAMING PLATE MOUNT SWIVEL CASTER FOR 40 MM AND 1.5" HIGH SINGLE RAIL</t>
  </si>
  <si>
    <t>T-SLOTTED FRAMING DIAGONAL BRACE FOR 80 MM HIGH DOUBLE/QUAD RAIL, 12" LONG</t>
  </si>
  <si>
    <t>T-SLOTTED FRAMING SILVER GUSSET BRACKET 3-1/8" LONG, 80MM DOUBLE/QUAD RAIL</t>
  </si>
  <si>
    <t>T-SLOTTED FRAMING DIAGONAL BRACE FOR 80 MM HIGH DOUBLE/QUAD RAIL, 24" LONG</t>
  </si>
  <si>
    <t>T-SLOTTED FRAMING QUAD RAIL, SILVER, 80 MM HIGH X 80 MM WIDE, SOLID, 6' LONG</t>
  </si>
  <si>
    <t>T-SLOTTED FRAMING QUAD RAIL, SILVER, 80 MM HIGH X 80 MM WIDE, SOLID</t>
  </si>
  <si>
    <t>T-SLOTTED FRAMING SILVER TEE SURFACE BRACKET FOR 80 MM DOUBLE/QUAD RAIL</t>
  </si>
  <si>
    <t>T-SLOTTED FRAMING GUSSET BRACKET FOR 40 MM HIGH RAIL, 3-1/8" LONG, SILVER</t>
  </si>
  <si>
    <t>T-SLOTTED FRAMING SILVER SURFACE BRACKET FOR 80 MM HIGH RAIL, 6-1/8" LONG</t>
  </si>
  <si>
    <t>18-8 STAINLESS STEEL SOCKET HEAD SCREW 5/16"-18 THREAD SIZE, 6" LONG</t>
  </si>
  <si>
    <t>ZINC-PLATED ALLOY STEEL BUTTON HEAD TORX SCREWS ZINC-PLATED, M8 X 1.25 MM THREAD, 20 MM LONG</t>
  </si>
  <si>
    <t>T-SLOTTED FRAMING DROP-IN SPRING TAB NUT, M8 THREAD, FOR 40 MM RAIL</t>
  </si>
  <si>
    <t>T-SLOTTED FRAMING SINGLE 4-SLOT RAIL, SILVER, 40 MM SQUARE, SOLID, 2' LONG</t>
  </si>
  <si>
    <t>T-SLOTTED FRAMING SILVER 90 DEGREE SURFACE BRACKET FOR 40MM SINGLE RAIL</t>
  </si>
  <si>
    <t>T-SLOTTED FRAMING DROP-IN SPRING TAB NUT, M6 THREAD FOR 40 MM HIGH RAIL</t>
  </si>
  <si>
    <t>T-SLOTTED FRAMING END CAP FOR 40 MM HIGH SINGLE RAIL, BLACK</t>
  </si>
  <si>
    <t>T-SLOTTED FRAMING SILVER 90 DEGREE SURFACE BRACKET, 80 MM DOUBLE/QUAD RAIL</t>
  </si>
  <si>
    <t>HAND BRAKE FOR 40MM SINGLE AND 80MM HIGH DOUBLE SLEEVE BEARING CARRIAGE FOR T-SLOTTED FRAMING</t>
  </si>
  <si>
    <t>T-SLOTTED FRAMING SILVER SURFACE BRACKET FOR 40 MM SINGLE RAIL, 3" LONG</t>
  </si>
  <si>
    <t>T-SLOTTED FRAMING LOCKING PIVOT FOR 80 MM DOUBLE/QUAD RAIL</t>
  </si>
  <si>
    <t>T-SLOTTED FRAMING DOUBLE 6-SLOT RAIL, SILVER, 80MM HIGH, 40MM WIDE, SOLID 2' LONG</t>
  </si>
  <si>
    <t>T-SLOTTED FRAMING DROP-IN SPRING LOADED BALL NUT, M8 THREAD SIZE</t>
  </si>
  <si>
    <t>T-SLOTTED FRAMING GUSSET BRACKET FOR 40MM HIGH RAIL, 1-5/8" LONG, SILVER</t>
  </si>
  <si>
    <t>T-SLOTTED FRAMING SILVER CORNER BRACKET FOR 40 MM HIGH RAIL, 1-5/8" LONG</t>
  </si>
  <si>
    <t>T-SLOTTED FRAMING SINGLE 4-SLOT RAIL, SILVER, 40 MM SQUARE, SOLID, 3' LONG</t>
  </si>
  <si>
    <t>T-SLOTTED FRAMING ANTISLIP LEVELING MOUNT FOR 45 MM HIGH SINGLE RAIL</t>
  </si>
  <si>
    <t>T-SLOTTED FRAMING HORIZONTAL MOUNT FLANGED HEAVY DUTY BEARING, 40 MM RAIL, 75 MM LONG</t>
  </si>
  <si>
    <t>SCREWS FOR PARTICLEBOARD AND FIBERBOARD ROUNDED HEAD, BLACK-OXIDE STEEL, NUMBER 10 SCREW SIZE, 3/4" LONG</t>
  </si>
  <si>
    <t>316 STAINLESS STEEL WASHER FOR NUMBER 10 SCREW SIZE, 0.203" ID, 0.438" OD</t>
  </si>
  <si>
    <t>T-SLOTTED FRAMING DOUBLE 6-SLOT RAIL, SILVER, 80MM HIGH, 40MM WIDE, SOLID 4' LONG</t>
  </si>
  <si>
    <t>T-SLOTTED FRAMING END CAP FOR 80 MM HIGH QUAD RAIL, BLACK</t>
  </si>
  <si>
    <t>T-SLOTTED FRAMING END CAP FOR 80 MM HIGH DOUBLE RAIL, BLACK</t>
  </si>
  <si>
    <t>T-SLOTTED FRAMING DOUBLE SIX SLOT RAIL, SILVER, 80 MM HIGH X 40 MM WIDE, SOLID</t>
  </si>
  <si>
    <t>80 MM X 160 MM T-SLOT DOUBLE QUAD</t>
  </si>
  <si>
    <t/>
  </si>
  <si>
    <t>MEASURE WIDTH OF DOOR AND MAKE SHORTER IF NEEDED</t>
  </si>
  <si>
    <t>CAN BE MADE WITH TILES INSTEAD OF 2 BIG PLATES</t>
  </si>
  <si>
    <t>CAN BE BIGGER OR SMALLER</t>
  </si>
  <si>
    <t>LINE</t>
  </si>
  <si>
    <t>QUANTITY</t>
  </si>
  <si>
    <t xml:space="preserve">PRODUCT </t>
  </si>
  <si>
    <t>UNIT OF MEASURE</t>
  </si>
  <si>
    <t>LENGTH (IN)</t>
  </si>
  <si>
    <t>LENGTH (MM)</t>
  </si>
  <si>
    <t>WIDTH (IN)</t>
  </si>
  <si>
    <t>WIDTH (MM)</t>
  </si>
  <si>
    <t>THICKNESS (IN)</t>
  </si>
  <si>
    <t>THICKNESS (MM)</t>
  </si>
  <si>
    <t>DESCRIPTION</t>
  </si>
  <si>
    <t>UNIT PRICE ($)</t>
  </si>
  <si>
    <t>TOTAL ($)</t>
  </si>
  <si>
    <t>SUPPLIER</t>
  </si>
  <si>
    <t>NOTES</t>
  </si>
  <si>
    <t>EACH</t>
  </si>
  <si>
    <t>MCMASTER-CARR</t>
  </si>
  <si>
    <t>PACKS OF 1 EACH</t>
  </si>
  <si>
    <t>PACKS OF 10 EACH</t>
  </si>
  <si>
    <t>PACK OF 100 EACH</t>
  </si>
  <si>
    <t>8020.NET</t>
  </si>
  <si>
    <t>HOME DEPOT</t>
  </si>
  <si>
    <t>AMAZON</t>
  </si>
  <si>
    <t>INTUITIVE SURGICAL</t>
  </si>
  <si>
    <t>TOTAL</t>
  </si>
  <si>
    <t>T-Slotted Framing, Single 4-Slot Rail, Silver, 40 mm Square, Solid, 2' Long</t>
  </si>
  <si>
    <t>5537T240</t>
  </si>
  <si>
    <t>T-Slotted Framing, End Cap for 40 mm High Single Rail, Black</t>
  </si>
  <si>
    <t>T-Slotted Framing, Silver 90 Degree Surface Bracket for 40mm Single Rail</t>
  </si>
  <si>
    <t>T-Slotted Framing, Drop-in Spring Tab Nut, M6 Thread for 40 mm High Rail</t>
  </si>
  <si>
    <t>LINE ON MAIN BOM</t>
  </si>
  <si>
    <t>OUT OF STOCK OF WIDE MATERIAL</t>
  </si>
  <si>
    <t>Highly recommended to avoid cuts</t>
  </si>
  <si>
    <t>91290A426</t>
  </si>
  <si>
    <t>PACK OF 50 EACH</t>
  </si>
  <si>
    <t>BLACK-OXIDE ALLOY STEEL SOCKET HEAD SCREW, M8 X 1.25 MM THREAD, 20 MM LONG</t>
  </si>
  <si>
    <t xml:space="preserve">DON’T FORGET TO ORDER </t>
  </si>
  <si>
    <t>5.7 IN IDEAL WILL WORK WITH 6 BUT STICK OUT A LITTLE. 4  M8 HOLES TAPPED 10mm</t>
  </si>
  <si>
    <t>MIGHT NOT BE NEEDED FOR A SECOND RACK</t>
  </si>
  <si>
    <t>VISCOELASTIC SMALL EAR COMPOSITES C-1002</t>
  </si>
  <si>
    <t>Link</t>
  </si>
  <si>
    <t>https://www.mcmaster.com/5537T619/</t>
  </si>
  <si>
    <t>https://www.mcmaster.com/5537T371/</t>
  </si>
  <si>
    <t>https://www.mcmaster.com/5537T6/</t>
  </si>
  <si>
    <t>https://www.mcmaster.com/5537T977/</t>
  </si>
  <si>
    <t>https://www.mcmaster.com/5537T959/</t>
  </si>
  <si>
    <t>https://www.mcmaster.com/5537T964/</t>
  </si>
  <si>
    <t>https://www.mcmaster.com/5537T665/</t>
  </si>
  <si>
    <t>T-Slotted Framing
Silver Gusset Bracket for 40 mm Rail, 1-37/64" Long</t>
  </si>
  <si>
    <t>5537T665</t>
  </si>
  <si>
    <t>https://www.mcmaster.com/5537t66/</t>
    <phoneticPr fontId="5" type="noConversion"/>
  </si>
  <si>
    <t>T-Slotted Framing
Gusset Bracket for 40 mm High Rail, 3-1/8" Long, Silver</t>
    <phoneticPr fontId="5" type="noConversion"/>
  </si>
  <si>
    <t>5537T66</t>
    <phoneticPr fontId="5" type="noConversion"/>
  </si>
  <si>
    <t>https://8020.net/40-2407.html</t>
  </si>
  <si>
    <t>40-2407</t>
  </si>
  <si>
    <t>8020.net</t>
  </si>
  <si>
    <t>40 Series Leveling Caster Base Plate, 40-2407</t>
  </si>
  <si>
    <t>4 in one pack</t>
  </si>
  <si>
    <t>https://www.mcmaster.com/5537T95-5537T727/</t>
  </si>
  <si>
    <t>T-Slotted Framing
Quad Rail, Silver, 80 mm High x 80 mm Wide, Solid</t>
  </si>
  <si>
    <t>5537T95</t>
  </si>
  <si>
    <t>4*12</t>
  </si>
  <si>
    <t>HFSH8-8080-1200
80x80 Aluminum Extrusion - 8 Series, Base 40</t>
  </si>
  <si>
    <t>MISUMI</t>
  </si>
  <si>
    <t xml:space="preserve">HFSH8-8080-1200	</t>
  </si>
  <si>
    <t>Choose one in these two</t>
  </si>
  <si>
    <t>6*12</t>
  </si>
  <si>
    <t>T-Slotted Framing, Silver Corner Bracket for 40 mm High Rail, 1-5/8" Long | McMaster-Carr</t>
  </si>
  <si>
    <t>3*12</t>
  </si>
  <si>
    <t>THE 2 POST DON'T NEED TO BE 6' THIS WAS DONE BECAUSE MCMASTER-CARR ONLY HAS PRE CUT
https://8020.net/40-8016.html</t>
  </si>
  <si>
    <t>https://8020.net/40-2140.html</t>
  </si>
  <si>
    <t>2*12</t>
  </si>
  <si>
    <t>80x80 Aluminum Extrusion - 8 Series, Base 40 | MISUMI | MISUMI (misumi-ec.com)</t>
  </si>
  <si>
    <t>80x160 Aluminum Extrusion - 8 Series, Base 40 | MISUMI | MISUMI (misumi-ec.com)</t>
  </si>
  <si>
    <t>HFSB8-80160-1800</t>
  </si>
  <si>
    <t>80x160 Aluminum Extrusion - 8 Series, Base 40</t>
  </si>
  <si>
    <t>https://www.mcmaster.com/6575N271/</t>
  </si>
  <si>
    <t>T-Slotted Framing
Double Quad Rail, Silver 160 mm High, 80 mm Wide, Solid</t>
  </si>
  <si>
    <t>3136N74</t>
  </si>
  <si>
    <t>23 ⁵/₈</t>
  </si>
  <si>
    <t xml:space="preserve">HFS8-80160-600	</t>
  </si>
  <si>
    <t>https://www.mcmaster.com/3136N74-3136N744/</t>
  </si>
  <si>
    <t>Choose one in these three</t>
  </si>
  <si>
    <t>6575N271</t>
  </si>
  <si>
    <t>T-Slotted Framing Rail
Double Quad Rail, Silver, 160 mm High x 80 mm Wide, Solid</t>
  </si>
  <si>
    <t>https://www.mcmaster.com/5537T587-5537T546/</t>
  </si>
  <si>
    <t>T-Slotted Framing
Double Six Slot Rail, Black, 80 mm High x 40 mm Wide, Solid</t>
  </si>
  <si>
    <t>5537T587</t>
  </si>
  <si>
    <t>https://www.mcmaster.com/5537T914/</t>
  </si>
  <si>
    <t>T-Slotted Framing
Double 6-Slot Rail, Silver, 80 mm High x 40 mm Wide, Solid</t>
  </si>
  <si>
    <t>5537T914</t>
  </si>
  <si>
    <t>7</t>
  </si>
  <si>
    <t>$4.40 per in.</t>
  </si>
  <si>
    <t>$2.35 per in.</t>
  </si>
  <si>
    <t>40x80 Aluminum Extrusion - 8 Series, Base 40</t>
  </si>
  <si>
    <t>40x80 Aluminum Extrusion - 8 Series, Base 40 | MISUMI | MISUMI (misumi-ec.com)</t>
  </si>
  <si>
    <t>GFS8-4080-300</t>
  </si>
  <si>
    <t>80x160 Aluminum Extrusion - 8 Series, Base 40 (Drawing/Specifications)</t>
  </si>
  <si>
    <t>HFS8-80160-1280</t>
  </si>
  <si>
    <t>Drawing/Specifications | 80x160 Aluminum Extrusion - 8 Series, Base 40 | MISUMI | MISUMI (misumi-ec.com)</t>
  </si>
  <si>
    <t>GFS8-4080-180</t>
  </si>
  <si>
    <t>GFBL8-4080-260</t>
  </si>
  <si>
    <t>Reinforcement Brackets - for HFS8 Series Aluminum Extrusions</t>
  </si>
  <si>
    <t>Reinforcement Brackets - for HFS8 Series Aluminum Extrusions | MISUMI | MISUMI (misumi-ec.com)</t>
  </si>
  <si>
    <t>GFS8-4080-260</t>
  </si>
  <si>
    <t>https://www.mcmaster.com/5537T968/</t>
  </si>
  <si>
    <t>T-Slotted Framing
Silver Tee Surface Bracket for 80 mm Double/Quad Rail</t>
  </si>
  <si>
    <t>https://www.mcmaster.com/5537T53/</t>
  </si>
  <si>
    <t>T-Slotted Framing
Locking Pivot for 80 mm Double/Quad Rail</t>
  </si>
  <si>
    <t>KHFS8-4040-1000</t>
  </si>
  <si>
    <t>40x40 Aluminum Extrusion - 8 Series, Base 40</t>
  </si>
  <si>
    <t>40x40 Aluminum Extrusion - 8 Series, Base 40 | MISUMI | MISUMI (misumi-ec.com)</t>
  </si>
  <si>
    <t>HFS8-8080-1200</t>
  </si>
  <si>
    <t>Drawing/Specifications | 80x80 Aluminum Extrusion - 8 Series, Base 40 | MISUMI | MISUMI (misumi-ec.com)</t>
  </si>
  <si>
    <t>80x80 Aluminum Extrusion - 8 Series, Base 40 (Drawing/Specifications)</t>
  </si>
  <si>
    <t>HFS8-80160-1800</t>
  </si>
  <si>
    <t>https://www.mcmaster.com/catalog/129/2188/3136N74</t>
  </si>
  <si>
    <t>HFSB8-4080-300</t>
  </si>
  <si>
    <t>Drawing/Specifications | 40x80 Aluminum Extrusion - 8 Series, Base 40 | MISUMI | MISUMI (misumi-ec.com)</t>
  </si>
  <si>
    <t>HFSB8-4080-180</t>
  </si>
  <si>
    <t xml:space="preserve">HFS8-4080-200	</t>
  </si>
  <si>
    <t>Amazon.com: 4 Pack Upgraded Levelling Machine Casters Wheels with Brake, Heavy Duty Ratchet Handle Design, Retractable Caster for Workbench, 360 Degree Swivel Castors for Machine, Equipment, Furniture, Appliance : Office Products</t>
  </si>
  <si>
    <t>4 Pack Upgraded Levelling Machine Casters Wheels with Brake, Heavy Duty Ratchet Handle Design, Retractable Caster for Workbench, 360 Degree Swivel Castors for Machine, Equipment, Furniture, Appliance</t>
  </si>
  <si>
    <t>AMAZON</t>
    <phoneticPr fontId="5" type="noConversion"/>
  </si>
  <si>
    <t>Amazon.com: 10Pcs 2020 Corner Bracket Joint Plate L Shape 5 Hole Aluminum Extrusion Connector with 50Pcs T-Nuts, 50Pcs Screws and 1Pcs Wrench for 20 x 20mm Series Aluminum Extrusion Profile Silver : Industrial &amp; Scientific</t>
  </si>
  <si>
    <t>6 IN A PACK</t>
    <phoneticPr fontId="5" type="noConversion"/>
  </si>
  <si>
    <t>6Pcs 4040 Corner Bracket Joint Plate L Shape 5 Hole Aluminum Extrusion Connector with 30Pcs T-Nuts, 30Pcs Screws and 1Pcs Wrench for 4040 Series Aluminum Extrusion Profile</t>
    <phoneticPr fontId="5" type="noConversion"/>
  </si>
  <si>
    <t>T-Slotted Framing
Silver Tee Surface Bracket for 80 mm Double/Quad Rail</t>
    <phoneticPr fontId="5" type="noConversion"/>
  </si>
  <si>
    <t>T-SLOTTED FRAMING SILVER SURFACE BRACKET FOR 80 MM HIGH RAIL, 6-1/8" LONG</t>
    <phoneticPr fontId="5" type="noConversion"/>
  </si>
  <si>
    <t>Amazon.com: Woodcraft Medium-Density Fibreboard MDF 3/4" x 24" x 48" 1-Piece : Tools &amp; Home Improvement</t>
  </si>
  <si>
    <t>Woodcraft Medium-Density Fibreboard MDF 3/4" x 24" x 48" 1-Piece</t>
  </si>
  <si>
    <t>Amazon.com: 6 Pack 4040 Series Aluminum Extrusion Profile Connector,3-1/8" x 3-1/8" x 1-3/8" L Shaped Bracket, 2 Slot Hole Tall Inside Corner Bracket for 4545 4040 T Slot Aluminum Extrusion Profile : Industrial &amp; Scientific</t>
  </si>
  <si>
    <t>6 Pack 4040 Series Aluminum Extrusion Profile Connector,3-1/8" x 3-1/8" x 1-3/8" L Shaped Bracket, 2 Slot Hole Tall Inside Corner Bracket for 4545 4040 T Slot Aluminum Extrusion Profile</t>
  </si>
  <si>
    <t>6 IN A PACK</t>
  </si>
  <si>
    <t>Amazon.com: Qjaiune 10Pcs 4040 Inside Corner Bracket Gusset, Silver 4080 Aluminum Extrusion Brackets, 2 Hole Aluminum L Bracket Connector for 4040 Series Aluminum Extrusion Profile with Slot 8mm : Industrial &amp; Scientific</t>
  </si>
  <si>
    <t>Qjaiune 10Pcs 4040 Inside Corner Bracket Gusset, Silver 4080 Aluminum Extrusion Brackets, 2 Hole Aluminum L Bracket Connector for 4040 Series Aluminum Extrusion Profile with Slot 8mm</t>
  </si>
  <si>
    <t>10 IN A PACK</t>
  </si>
  <si>
    <t>Luomorgo 20pcs M8 T Slot Nuts Roll-in Spring Ball Loaded Elastic Nuts, Carbon Steel Nickel-Plated for 4040 Series Aluminum Extrusion Profile</t>
  </si>
  <si>
    <t>Luomorgo 20pcs M8 T Slot Nuts Roll-in Spring Ball Loaded Elastic Nuts, Carbon Steel Nickel-Plated for 4040 Series Aluminum Extrusion Profile: Amazon.com: Industrial &amp; Scientific</t>
  </si>
  <si>
    <t>20 in one pack</t>
  </si>
  <si>
    <t>50Pcs 4040 Series M8 T Nuts, T Slot Nut Hammer Head Fastener Nut, Nickel Plated Carbon Steel Nut for Aluminum Profile(4040 Series M8)</t>
  </si>
  <si>
    <t>50Pcs 4040 Series M8 T Nuts, T Slot Nut Hammer Head Fastener Nut, Nickel Plated Carbon Steel Nut for Aluminum Profile(4040 Series M8): Amazon.com: Industrial &amp; Scientific</t>
  </si>
  <si>
    <t>50 in one pack</t>
  </si>
  <si>
    <t>Amazon.com: M8-1.25 x 16mm Button Head Socket Cap Screws, Stainless Steel 18-8, Bright Finish, Fully Threaded, Allen Socket Drive, 50 PCS : Industrial &amp; Scientific</t>
  </si>
  <si>
    <t>M8-1.25 x 16mm Button Head Socket Cap Screws, Stainless Steel 18-8, Bright Finish, Fully Threaded, Allen Socket Drive, 50 PCS</t>
  </si>
  <si>
    <t>Need at least 250 count</t>
  </si>
  <si>
    <t>Total</t>
  </si>
  <si>
    <t>Skelang 4 Pcs Leveling Machine Caster, Retractable Plate Caster with Ratchet Handle, Adjustable Caster Wheel for Heavy Duty Workbench, Machine Equipment, Total Load Capacity 2200 Lbs</t>
  </si>
  <si>
    <t>Skelang 4 Pcs Leveling Machine Caster, Retractable Plate Caster with Ratchet Handle, Adjustable Caster Wheel for Heavy Duty Workbench, Machine Equipment, Total Load Capacity 2200 Lbs: Amazon.com: Industrial &amp; Scientific</t>
  </si>
  <si>
    <t>Amazon.com: Woodcraft Medium-Density Fibreboard MDF 1/2" x 24" x 48" 1-Piece : Tools &amp; Home Improvement</t>
  </si>
  <si>
    <t>Woodcraft Medium-Density Fibreboard MDF 1/2" x 24" x 48" 1-Piece</t>
  </si>
  <si>
    <t>Status</t>
  </si>
  <si>
    <t>Odered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</si>
</sst>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.00_);[Red]\(&quot;$&quot;#,##0.00\)"/>
  </numFmts>
  <fonts count="8" x14ac:knownFonts="1">
    <font>
      <sz val="11"/>
      <color theme="1"/>
      <name val="等线"/>
      <family val="2"/>
      <scheme val="minor"/>
    </font>
    <font>
      <b/>
      <sz val="11"/>
      <color theme="0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8"/>
      <name val="等线"/>
      <family val="2"/>
      <scheme val="minor"/>
    </font>
    <font>
      <u/>
      <sz val="11"/>
      <color theme="1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B4B4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2" fillId="0" borderId="0" xfId="0" applyFont="1" applyAlignment="1">
      <alignment horizontal="left" wrapText="1"/>
    </xf>
    <xf numFmtId="2" fontId="0" fillId="0" borderId="0" xfId="0" applyNumberFormat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1" applyAlignment="1">
      <alignment wrapText="1"/>
    </xf>
    <xf numFmtId="1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/>
    <xf numFmtId="0" fontId="4" fillId="0" borderId="9" xfId="1" applyBorder="1" applyAlignment="1">
      <alignment wrapText="1"/>
    </xf>
    <xf numFmtId="4" fontId="0" fillId="0" borderId="6" xfId="0" applyNumberFormat="1" applyBorder="1" applyAlignment="1">
      <alignment horizontal="center" vertical="center" wrapText="1"/>
    </xf>
    <xf numFmtId="0" fontId="0" fillId="0" borderId="6" xfId="0" applyBorder="1"/>
    <xf numFmtId="3" fontId="0" fillId="0" borderId="9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4" fillId="0" borderId="0" xfId="1" applyBorder="1" applyAlignment="1">
      <alignment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/>
    <xf numFmtId="0" fontId="4" fillId="5" borderId="0" xfId="1" applyFill="1" applyAlignment="1">
      <alignment wrapText="1"/>
    </xf>
    <xf numFmtId="3" fontId="0" fillId="5" borderId="0" xfId="0" applyNumberFormat="1" applyFill="1" applyAlignment="1">
      <alignment horizontal="center" vertical="center" wrapText="1"/>
    </xf>
    <xf numFmtId="0" fontId="4" fillId="0" borderId="0" xfId="1" applyFill="1" applyBorder="1" applyAlignment="1">
      <alignment wrapText="1"/>
    </xf>
    <xf numFmtId="0" fontId="0" fillId="5" borderId="6" xfId="0" applyFill="1" applyBorder="1" applyAlignment="1">
      <alignment horizontal="center" vertical="center" wrapText="1"/>
    </xf>
    <xf numFmtId="4" fontId="0" fillId="5" borderId="6" xfId="0" applyNumberFormat="1" applyFill="1" applyBorder="1" applyAlignment="1">
      <alignment horizontal="center" vertical="center" wrapText="1"/>
    </xf>
    <xf numFmtId="0" fontId="0" fillId="5" borderId="6" xfId="0" applyFill="1" applyBorder="1"/>
    <xf numFmtId="0" fontId="4" fillId="5" borderId="6" xfId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49" fontId="0" fillId="5" borderId="0" xfId="0" applyNumberFormat="1" applyFill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0" xfId="1" applyBorder="1" applyAlignment="1">
      <alignment wrapText="1"/>
    </xf>
    <xf numFmtId="0" fontId="0" fillId="0" borderId="10" xfId="0" applyBorder="1"/>
    <xf numFmtId="0" fontId="4" fillId="0" borderId="10" xfId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4" fillId="0" borderId="6" xfId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4" fillId="0" borderId="9" xfId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10" xfId="1" applyFill="1" applyBorder="1" applyAlignment="1">
      <alignment wrapText="1"/>
    </xf>
    <xf numFmtId="0" fontId="4" fillId="0" borderId="10" xfId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29"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E2B4B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gif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gif"/><Relationship Id="rId38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3.png"/><Relationship Id="rId26" Type="http://schemas.openxmlformats.org/officeDocument/2006/relationships/image" Target="../media/image53.png"/><Relationship Id="rId39" Type="http://schemas.openxmlformats.org/officeDocument/2006/relationships/image" Target="../media/image31.png"/><Relationship Id="rId21" Type="http://schemas.openxmlformats.org/officeDocument/2006/relationships/image" Target="../media/image51.png"/><Relationship Id="rId34" Type="http://schemas.openxmlformats.org/officeDocument/2006/relationships/image" Target="../media/image26.png"/><Relationship Id="rId42" Type="http://schemas.openxmlformats.org/officeDocument/2006/relationships/image" Target="../media/image34.jpeg"/><Relationship Id="rId47" Type="http://schemas.openxmlformats.org/officeDocument/2006/relationships/image" Target="../media/image38.png"/><Relationship Id="rId50" Type="http://schemas.openxmlformats.org/officeDocument/2006/relationships/image" Target="../media/image41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6" Type="http://schemas.openxmlformats.org/officeDocument/2006/relationships/image" Target="../media/image12.png"/><Relationship Id="rId29" Type="http://schemas.openxmlformats.org/officeDocument/2006/relationships/image" Target="../media/image21.jpeg"/><Relationship Id="rId11" Type="http://schemas.openxmlformats.org/officeDocument/2006/relationships/image" Target="../media/image8.png"/><Relationship Id="rId24" Type="http://schemas.openxmlformats.org/officeDocument/2006/relationships/image" Target="../media/image52.jpeg"/><Relationship Id="rId32" Type="http://schemas.openxmlformats.org/officeDocument/2006/relationships/image" Target="../media/image24.png"/><Relationship Id="rId37" Type="http://schemas.openxmlformats.org/officeDocument/2006/relationships/image" Target="../media/image29.png"/><Relationship Id="rId40" Type="http://schemas.openxmlformats.org/officeDocument/2006/relationships/image" Target="../media/image32.png"/><Relationship Id="rId45" Type="http://schemas.openxmlformats.org/officeDocument/2006/relationships/image" Target="../media/image36.png"/><Relationship Id="rId5" Type="http://schemas.openxmlformats.org/officeDocument/2006/relationships/image" Target="../media/image4.png"/><Relationship Id="rId15" Type="http://schemas.openxmlformats.org/officeDocument/2006/relationships/image" Target="../media/image11.png"/><Relationship Id="rId23" Type="http://schemas.openxmlformats.org/officeDocument/2006/relationships/image" Target="../media/image16.png"/><Relationship Id="rId28" Type="http://schemas.openxmlformats.org/officeDocument/2006/relationships/image" Target="../media/image20.png"/><Relationship Id="rId36" Type="http://schemas.openxmlformats.org/officeDocument/2006/relationships/image" Target="../media/image28.png"/><Relationship Id="rId49" Type="http://schemas.openxmlformats.org/officeDocument/2006/relationships/image" Target="../media/image40.png"/><Relationship Id="rId10" Type="http://schemas.openxmlformats.org/officeDocument/2006/relationships/image" Target="../media/image47.jpeg"/><Relationship Id="rId19" Type="http://schemas.openxmlformats.org/officeDocument/2006/relationships/image" Target="../media/image14.png"/><Relationship Id="rId31" Type="http://schemas.openxmlformats.org/officeDocument/2006/relationships/image" Target="../media/image23.png"/><Relationship Id="rId44" Type="http://schemas.openxmlformats.org/officeDocument/2006/relationships/image" Target="../media/image55.jpeg"/><Relationship Id="rId52" Type="http://schemas.openxmlformats.org/officeDocument/2006/relationships/image" Target="../media/image43.png"/><Relationship Id="rId4" Type="http://schemas.openxmlformats.org/officeDocument/2006/relationships/image" Target="../media/image45.png"/><Relationship Id="rId9" Type="http://schemas.openxmlformats.org/officeDocument/2006/relationships/image" Target="../media/image7.png"/><Relationship Id="rId14" Type="http://schemas.openxmlformats.org/officeDocument/2006/relationships/image" Target="../media/image48.jpeg"/><Relationship Id="rId22" Type="http://schemas.openxmlformats.org/officeDocument/2006/relationships/image" Target="../media/image19.jpeg"/><Relationship Id="rId27" Type="http://schemas.openxmlformats.org/officeDocument/2006/relationships/image" Target="../media/image18.png"/><Relationship Id="rId30" Type="http://schemas.openxmlformats.org/officeDocument/2006/relationships/image" Target="../media/image22.png"/><Relationship Id="rId35" Type="http://schemas.openxmlformats.org/officeDocument/2006/relationships/image" Target="../media/image27.png"/><Relationship Id="rId43" Type="http://schemas.openxmlformats.org/officeDocument/2006/relationships/image" Target="../media/image35.gif"/><Relationship Id="rId48" Type="http://schemas.openxmlformats.org/officeDocument/2006/relationships/image" Target="../media/image39.png"/><Relationship Id="rId8" Type="http://schemas.openxmlformats.org/officeDocument/2006/relationships/image" Target="../media/image46.png"/><Relationship Id="rId51" Type="http://schemas.openxmlformats.org/officeDocument/2006/relationships/image" Target="../media/image42.png"/><Relationship Id="rId3" Type="http://schemas.openxmlformats.org/officeDocument/2006/relationships/image" Target="../media/image3.png"/><Relationship Id="rId12" Type="http://schemas.openxmlformats.org/officeDocument/2006/relationships/image" Target="../media/image9.png"/><Relationship Id="rId17" Type="http://schemas.openxmlformats.org/officeDocument/2006/relationships/image" Target="../media/image49.jpeg"/><Relationship Id="rId25" Type="http://schemas.openxmlformats.org/officeDocument/2006/relationships/image" Target="../media/image17.jpeg"/><Relationship Id="rId33" Type="http://schemas.openxmlformats.org/officeDocument/2006/relationships/image" Target="../media/image25.jpeg"/><Relationship Id="rId38" Type="http://schemas.openxmlformats.org/officeDocument/2006/relationships/image" Target="../media/image54.jpeg"/><Relationship Id="rId46" Type="http://schemas.openxmlformats.org/officeDocument/2006/relationships/image" Target="../media/image37.png"/><Relationship Id="rId20" Type="http://schemas.openxmlformats.org/officeDocument/2006/relationships/image" Target="../media/image50.png"/><Relationship Id="rId41" Type="http://schemas.openxmlformats.org/officeDocument/2006/relationships/image" Target="../media/image33.gif"/><Relationship Id="rId1" Type="http://schemas.openxmlformats.org/officeDocument/2006/relationships/image" Target="../media/image1.png"/><Relationship Id="rId6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5.png"/><Relationship Id="rId18" Type="http://schemas.openxmlformats.org/officeDocument/2006/relationships/image" Target="../media/image64.png"/><Relationship Id="rId26" Type="http://schemas.openxmlformats.org/officeDocument/2006/relationships/image" Target="../media/image71.png"/><Relationship Id="rId3" Type="http://schemas.openxmlformats.org/officeDocument/2006/relationships/image" Target="../media/image22.png"/><Relationship Id="rId21" Type="http://schemas.openxmlformats.org/officeDocument/2006/relationships/image" Target="../media/image66.png"/><Relationship Id="rId34" Type="http://schemas.openxmlformats.org/officeDocument/2006/relationships/image" Target="../media/image79.jpeg"/><Relationship Id="rId7" Type="http://schemas.openxmlformats.org/officeDocument/2006/relationships/image" Target="../media/image10.png"/><Relationship Id="rId12" Type="http://schemas.openxmlformats.org/officeDocument/2006/relationships/image" Target="../media/image60.png"/><Relationship Id="rId17" Type="http://schemas.openxmlformats.org/officeDocument/2006/relationships/image" Target="../media/image63.png"/><Relationship Id="rId25" Type="http://schemas.openxmlformats.org/officeDocument/2006/relationships/image" Target="../media/image70.png"/><Relationship Id="rId33" Type="http://schemas.openxmlformats.org/officeDocument/2006/relationships/image" Target="../media/image78.jpeg"/><Relationship Id="rId2" Type="http://schemas.openxmlformats.org/officeDocument/2006/relationships/image" Target="../media/image9.png"/><Relationship Id="rId16" Type="http://schemas.openxmlformats.org/officeDocument/2006/relationships/image" Target="../media/image28.png"/><Relationship Id="rId20" Type="http://schemas.openxmlformats.org/officeDocument/2006/relationships/image" Target="../media/image65.png"/><Relationship Id="rId29" Type="http://schemas.openxmlformats.org/officeDocument/2006/relationships/image" Target="../media/image74.png"/><Relationship Id="rId1" Type="http://schemas.openxmlformats.org/officeDocument/2006/relationships/image" Target="../media/image56.png"/><Relationship Id="rId6" Type="http://schemas.openxmlformats.org/officeDocument/2006/relationships/image" Target="../media/image1.png"/><Relationship Id="rId11" Type="http://schemas.openxmlformats.org/officeDocument/2006/relationships/image" Target="../media/image59.png"/><Relationship Id="rId24" Type="http://schemas.openxmlformats.org/officeDocument/2006/relationships/image" Target="../media/image69.png"/><Relationship Id="rId32" Type="http://schemas.openxmlformats.org/officeDocument/2006/relationships/image" Target="../media/image77.png"/><Relationship Id="rId5" Type="http://schemas.openxmlformats.org/officeDocument/2006/relationships/image" Target="../media/image46.png"/><Relationship Id="rId15" Type="http://schemas.openxmlformats.org/officeDocument/2006/relationships/image" Target="../media/image62.png"/><Relationship Id="rId23" Type="http://schemas.openxmlformats.org/officeDocument/2006/relationships/image" Target="../media/image68.png"/><Relationship Id="rId28" Type="http://schemas.openxmlformats.org/officeDocument/2006/relationships/image" Target="../media/image73.png"/><Relationship Id="rId10" Type="http://schemas.openxmlformats.org/officeDocument/2006/relationships/image" Target="../media/image58.png"/><Relationship Id="rId19" Type="http://schemas.openxmlformats.org/officeDocument/2006/relationships/image" Target="../media/image29.png"/><Relationship Id="rId31" Type="http://schemas.openxmlformats.org/officeDocument/2006/relationships/image" Target="../media/image76.jpeg"/><Relationship Id="rId4" Type="http://schemas.openxmlformats.org/officeDocument/2006/relationships/image" Target="../media/image23.png"/><Relationship Id="rId9" Type="http://schemas.openxmlformats.org/officeDocument/2006/relationships/image" Target="../media/image57.png"/><Relationship Id="rId14" Type="http://schemas.openxmlformats.org/officeDocument/2006/relationships/image" Target="../media/image61.png"/><Relationship Id="rId22" Type="http://schemas.openxmlformats.org/officeDocument/2006/relationships/image" Target="../media/image67.png"/><Relationship Id="rId27" Type="http://schemas.openxmlformats.org/officeDocument/2006/relationships/image" Target="../media/image72.png"/><Relationship Id="rId30" Type="http://schemas.openxmlformats.org/officeDocument/2006/relationships/image" Target="../media/image75.png"/><Relationship Id="rId8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495301</xdr:colOff>
      <xdr:row>1</xdr:row>
      <xdr:rowOff>9526</xdr:rowOff>
    </xdr:from>
    <xdr:to>
      <xdr:col>14</xdr:col>
      <xdr:colOff>905183</xdr:colOff>
      <xdr:row>2</xdr:row>
      <xdr:rowOff>5043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3AEA8D-8D8B-4D3D-8402-B0A15F5B0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6" y="1533526"/>
          <a:ext cx="409882" cy="567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257174</xdr:colOff>
      <xdr:row>2</xdr:row>
      <xdr:rowOff>47625</xdr:rowOff>
    </xdr:from>
    <xdr:to>
      <xdr:col>14</xdr:col>
      <xdr:colOff>468145</xdr:colOff>
      <xdr:row>3</xdr:row>
      <xdr:rowOff>5043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3F89A2-4DD1-488F-9E90-B084C65CF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9" y="2143125"/>
          <a:ext cx="210971" cy="528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612719</xdr:colOff>
      <xdr:row>2</xdr:row>
      <xdr:rowOff>9525</xdr:rowOff>
    </xdr:from>
    <xdr:to>
      <xdr:col>14</xdr:col>
      <xdr:colOff>1343025</xdr:colOff>
      <xdr:row>3</xdr:row>
      <xdr:rowOff>2795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6C8E66-1FB6-4EBB-8095-C62293C3B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32944" y="2105025"/>
          <a:ext cx="730306" cy="564770"/>
        </a:xfrm>
        <a:prstGeom prst="rect">
          <a:avLst/>
        </a:prstGeom>
      </xdr:spPr>
    </xdr:pic>
    <xdr:clientData/>
  </xdr:twoCellAnchor>
  <xdr:twoCellAnchor editAs="oneCell">
    <xdr:from>
      <xdr:col>14</xdr:col>
      <xdr:colOff>321936</xdr:colOff>
      <xdr:row>15</xdr:row>
      <xdr:rowOff>66676</xdr:rowOff>
    </xdr:from>
    <xdr:to>
      <xdr:col>14</xdr:col>
      <xdr:colOff>736457</xdr:colOff>
      <xdr:row>15</xdr:row>
      <xdr:rowOff>496982</xdr:rowOff>
    </xdr:to>
    <xdr:pic>
      <xdr:nvPicPr>
        <xdr:cNvPr id="6" name="Picture 5" descr="40-2407">
          <a:extLst>
            <a:ext uri="{FF2B5EF4-FFF2-40B4-BE49-F238E27FC236}">
              <a16:creationId xmlns:a16="http://schemas.microsoft.com/office/drawing/2014/main" id="{CAFA7266-356E-4A1C-BEF2-E536AA6F3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4136" y="10763251"/>
          <a:ext cx="414521" cy="430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326195</xdr:colOff>
      <xdr:row>16</xdr:row>
      <xdr:rowOff>112058</xdr:rowOff>
    </xdr:from>
    <xdr:to>
      <xdr:col>14</xdr:col>
      <xdr:colOff>1333501</xdr:colOff>
      <xdr:row>16</xdr:row>
      <xdr:rowOff>573179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AFC649F-63CB-4F4F-B692-AE9A0E9218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10411" b="-5405"/>
        <a:stretch/>
      </xdr:blipFill>
      <xdr:spPr>
        <a:xfrm>
          <a:off x="9746420" y="12523133"/>
          <a:ext cx="1007306" cy="461121"/>
        </a:xfrm>
        <a:prstGeom prst="rect">
          <a:avLst/>
        </a:prstGeom>
      </xdr:spPr>
    </xdr:pic>
    <xdr:clientData/>
  </xdr:twoCellAnchor>
  <xdr:twoCellAnchor editAs="oneCell">
    <xdr:from>
      <xdr:col>14</xdr:col>
      <xdr:colOff>392206</xdr:colOff>
      <xdr:row>17</xdr:row>
      <xdr:rowOff>22562</xdr:rowOff>
    </xdr:from>
    <xdr:to>
      <xdr:col>14</xdr:col>
      <xdr:colOff>1367117</xdr:colOff>
      <xdr:row>17</xdr:row>
      <xdr:rowOff>482988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FE15ED2-2DC5-4BDA-97B2-BD8AB7CF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12431" y="13005137"/>
          <a:ext cx="974911" cy="460426"/>
        </a:xfrm>
        <a:prstGeom prst="rect">
          <a:avLst/>
        </a:prstGeom>
      </xdr:spPr>
    </xdr:pic>
    <xdr:clientData/>
  </xdr:twoCellAnchor>
  <xdr:twoCellAnchor editAs="oneCell">
    <xdr:from>
      <xdr:col>14</xdr:col>
      <xdr:colOff>404378</xdr:colOff>
      <xdr:row>19</xdr:row>
      <xdr:rowOff>46522</xdr:rowOff>
    </xdr:from>
    <xdr:to>
      <xdr:col>14</xdr:col>
      <xdr:colOff>1368030</xdr:colOff>
      <xdr:row>19</xdr:row>
      <xdr:rowOff>537798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8037644-2BF6-48F4-ADD3-8BD94C5295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5565"/>
        <a:stretch/>
      </xdr:blipFill>
      <xdr:spPr>
        <a:xfrm>
          <a:off x="10386578" y="13114822"/>
          <a:ext cx="963652" cy="491276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179294</xdr:colOff>
      <xdr:row>6</xdr:row>
      <xdr:rowOff>44824</xdr:rowOff>
    </xdr:from>
    <xdr:to>
      <xdr:col>14</xdr:col>
      <xdr:colOff>703169</xdr:colOff>
      <xdr:row>6</xdr:row>
      <xdr:rowOff>518464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4DFB32D-8B70-40C9-B4B5-3644B5694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9519" y="5178799"/>
          <a:ext cx="523875" cy="473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235323</xdr:colOff>
      <xdr:row>5</xdr:row>
      <xdr:rowOff>22411</xdr:rowOff>
    </xdr:from>
    <xdr:to>
      <xdr:col>14</xdr:col>
      <xdr:colOff>733362</xdr:colOff>
      <xdr:row>5</xdr:row>
      <xdr:rowOff>526676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7E2F651-EA56-4D85-8F78-67453FB7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548" y="4584886"/>
          <a:ext cx="498039" cy="504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280147</xdr:colOff>
      <xdr:row>8</xdr:row>
      <xdr:rowOff>0</xdr:rowOff>
    </xdr:from>
    <xdr:to>
      <xdr:col>14</xdr:col>
      <xdr:colOff>727130</xdr:colOff>
      <xdr:row>8</xdr:row>
      <xdr:rowOff>527882</xdr:rowOff>
    </xdr:to>
    <xdr:pic>
      <xdr:nvPicPr>
        <xdr:cNvPr id="14" name="图片 2">
          <a:extLst>
            <a:ext uri="{FF2B5EF4-FFF2-40B4-BE49-F238E27FC236}">
              <a16:creationId xmlns:a16="http://schemas.microsoft.com/office/drawing/2014/main" id="{2E1A0121-F452-4DF9-BD37-7A97D7257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372" y="6540874"/>
          <a:ext cx="446983" cy="52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57150</xdr:colOff>
      <xdr:row>20</xdr:row>
      <xdr:rowOff>92448</xdr:rowOff>
    </xdr:from>
    <xdr:to>
      <xdr:col>14</xdr:col>
      <xdr:colOff>652678</xdr:colOff>
      <xdr:row>20</xdr:row>
      <xdr:rowOff>447675</xdr:rowOff>
    </xdr:to>
    <xdr:pic>
      <xdr:nvPicPr>
        <xdr:cNvPr id="16" name="Picture 15" descr="Image of Product. Front orientation. T-Slotted Framing, Double Quad Rail, Silver 160 mm High, 80 mm Wide, Solid.">
          <a:extLst>
            <a:ext uri="{FF2B5EF4-FFF2-40B4-BE49-F238E27FC236}">
              <a16:creationId xmlns:a16="http://schemas.microsoft.com/office/drawing/2014/main" id="{7EC4C536-9094-47EC-8E29-76F831B85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0" y="13732248"/>
          <a:ext cx="595528" cy="355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691687</xdr:colOff>
      <xdr:row>19</xdr:row>
      <xdr:rowOff>469527</xdr:rowOff>
    </xdr:from>
    <xdr:to>
      <xdr:col>14</xdr:col>
      <xdr:colOff>1181100</xdr:colOff>
      <xdr:row>21</xdr:row>
      <xdr:rowOff>39135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2C8009D-D361-436D-876C-04B4970EE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673887" y="13537827"/>
          <a:ext cx="489413" cy="71260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488445</xdr:colOff>
      <xdr:row>21</xdr:row>
      <xdr:rowOff>291353</xdr:rowOff>
    </xdr:to>
    <xdr:pic>
      <xdr:nvPicPr>
        <xdr:cNvPr id="19" name="Picture 18" descr="Image of Product. Front orientation. T-Slotted Framing, Double Quad Rail, Silver 160 mm High, 80 mm Wide, Solid.">
          <a:extLst>
            <a:ext uri="{FF2B5EF4-FFF2-40B4-BE49-F238E27FC236}">
              <a16:creationId xmlns:a16="http://schemas.microsoft.com/office/drawing/2014/main" id="{3197BEC6-CEE1-47FE-A767-742375A67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18488025"/>
          <a:ext cx="488445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581025</xdr:colOff>
      <xdr:row>21</xdr:row>
      <xdr:rowOff>138417</xdr:rowOff>
    </xdr:from>
    <xdr:to>
      <xdr:col>14</xdr:col>
      <xdr:colOff>1133475</xdr:colOff>
      <xdr:row>22</xdr:row>
      <xdr:rowOff>103520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6249233-59B1-4B2E-8158-B62674ED2E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8707"/>
        <a:stretch/>
      </xdr:blipFill>
      <xdr:spPr>
        <a:xfrm>
          <a:off x="10563225" y="14349717"/>
          <a:ext cx="552450" cy="536603"/>
        </a:xfrm>
        <a:prstGeom prst="rect">
          <a:avLst/>
        </a:prstGeom>
      </xdr:spPr>
    </xdr:pic>
    <xdr:clientData/>
  </xdr:twoCellAnchor>
  <xdr:twoCellAnchor editAs="oneCell">
    <xdr:from>
      <xdr:col>13</xdr:col>
      <xdr:colOff>1038225</xdr:colOff>
      <xdr:row>23</xdr:row>
      <xdr:rowOff>60511</xdr:rowOff>
    </xdr:from>
    <xdr:to>
      <xdr:col>14</xdr:col>
      <xdr:colOff>438150</xdr:colOff>
      <xdr:row>23</xdr:row>
      <xdr:rowOff>587742</xdr:rowOff>
    </xdr:to>
    <xdr:pic>
      <xdr:nvPicPr>
        <xdr:cNvPr id="24" name="Picture 23" descr="40x80 Aluminum Extrusion - 8 Series, Base 40">
          <a:extLst>
            <a:ext uri="{FF2B5EF4-FFF2-40B4-BE49-F238E27FC236}">
              <a16:creationId xmlns:a16="http://schemas.microsoft.com/office/drawing/2014/main" id="{A1086F0A-B4D7-4714-956F-9400C8E0E1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2"/>
        <a:stretch/>
      </xdr:blipFill>
      <xdr:spPr bwMode="auto">
        <a:xfrm>
          <a:off x="9410700" y="20053486"/>
          <a:ext cx="447675" cy="527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523875</xdr:colOff>
      <xdr:row>23</xdr:row>
      <xdr:rowOff>0</xdr:rowOff>
    </xdr:from>
    <xdr:to>
      <xdr:col>14</xdr:col>
      <xdr:colOff>1393148</xdr:colOff>
      <xdr:row>24</xdr:row>
      <xdr:rowOff>4622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C686AAC-4DE5-4765-BFBC-0304BAFAD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944100" y="19954175"/>
          <a:ext cx="869273" cy="633272"/>
        </a:xfrm>
        <a:prstGeom prst="rect">
          <a:avLst/>
        </a:prstGeom>
      </xdr:spPr>
    </xdr:pic>
    <xdr:clientData/>
  </xdr:twoCellAnchor>
  <xdr:twoCellAnchor editAs="oneCell">
    <xdr:from>
      <xdr:col>14</xdr:col>
      <xdr:colOff>22409</xdr:colOff>
      <xdr:row>22</xdr:row>
      <xdr:rowOff>103655</xdr:rowOff>
    </xdr:from>
    <xdr:to>
      <xdr:col>14</xdr:col>
      <xdr:colOff>713947</xdr:colOff>
      <xdr:row>22</xdr:row>
      <xdr:rowOff>643218</xdr:rowOff>
    </xdr:to>
    <xdr:pic>
      <xdr:nvPicPr>
        <xdr:cNvPr id="27" name="Picture 26" descr="80x160 Aluminum Extrusion - 8 Series, Base 40">
          <a:extLst>
            <a:ext uri="{FF2B5EF4-FFF2-40B4-BE49-F238E27FC236}">
              <a16:creationId xmlns:a16="http://schemas.microsoft.com/office/drawing/2014/main" id="{C9D61152-6CA2-44C3-B20A-6E6F7A68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9309" y="14676905"/>
          <a:ext cx="691538" cy="53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642166</xdr:colOff>
      <xdr:row>22</xdr:row>
      <xdr:rowOff>96931</xdr:rowOff>
    </xdr:from>
    <xdr:to>
      <xdr:col>15</xdr:col>
      <xdr:colOff>17089</xdr:colOff>
      <xdr:row>22</xdr:row>
      <xdr:rowOff>704851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D1B2D1D-3916-4D63-AD42-259154AE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062391" y="18565906"/>
          <a:ext cx="775098" cy="607920"/>
        </a:xfrm>
        <a:prstGeom prst="rect">
          <a:avLst/>
        </a:prstGeom>
      </xdr:spPr>
    </xdr:pic>
    <xdr:clientData/>
  </xdr:twoCellAnchor>
  <xdr:oneCellAnchor>
    <xdr:from>
      <xdr:col>14</xdr:col>
      <xdr:colOff>27455</xdr:colOff>
      <xdr:row>24</xdr:row>
      <xdr:rowOff>31937</xdr:rowOff>
    </xdr:from>
    <xdr:ext cx="650092" cy="649940"/>
    <xdr:pic>
      <xdr:nvPicPr>
        <xdr:cNvPr id="30" name="Picture 29" descr="40x80 Aluminum Extrusion - 8 Series, Base 40">
          <a:extLst>
            <a:ext uri="{FF2B5EF4-FFF2-40B4-BE49-F238E27FC236}">
              <a16:creationId xmlns:a16="http://schemas.microsoft.com/office/drawing/2014/main" id="{38EA7186-43F2-457D-9613-C8505800F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7680" y="21863237"/>
          <a:ext cx="650092" cy="64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725566</xdr:colOff>
      <xdr:row>24</xdr:row>
      <xdr:rowOff>0</xdr:rowOff>
    </xdr:from>
    <xdr:to>
      <xdr:col>14</xdr:col>
      <xdr:colOff>1400173</xdr:colOff>
      <xdr:row>24</xdr:row>
      <xdr:rowOff>733425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D8C51B8-EF34-4811-A5AE-794A9643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145791" y="21259800"/>
          <a:ext cx="674607" cy="733425"/>
        </a:xfrm>
        <a:prstGeom prst="rect">
          <a:avLst/>
        </a:prstGeom>
      </xdr:spPr>
    </xdr:pic>
    <xdr:clientData/>
  </xdr:twoCellAnchor>
  <xdr:twoCellAnchor editAs="oneCell">
    <xdr:from>
      <xdr:col>14</xdr:col>
      <xdr:colOff>78441</xdr:colOff>
      <xdr:row>18</xdr:row>
      <xdr:rowOff>56028</xdr:rowOff>
    </xdr:from>
    <xdr:to>
      <xdr:col>14</xdr:col>
      <xdr:colOff>504264</xdr:colOff>
      <xdr:row>18</xdr:row>
      <xdr:rowOff>481684</xdr:rowOff>
    </xdr:to>
    <xdr:pic>
      <xdr:nvPicPr>
        <xdr:cNvPr id="32" name="Picture 31" descr="Reinforcement Brackets - for HFS8 Series Aluminum Extrusions">
          <a:extLst>
            <a:ext uri="{FF2B5EF4-FFF2-40B4-BE49-F238E27FC236}">
              <a16:creationId xmlns:a16="http://schemas.microsoft.com/office/drawing/2014/main" id="{549A7F50-F314-43CE-A0A1-B8AE2B24D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8666" y="13610103"/>
          <a:ext cx="425823" cy="425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20140</xdr:colOff>
      <xdr:row>16</xdr:row>
      <xdr:rowOff>208398</xdr:rowOff>
    </xdr:from>
    <xdr:to>
      <xdr:col>14</xdr:col>
      <xdr:colOff>542216</xdr:colOff>
      <xdr:row>16</xdr:row>
      <xdr:rowOff>392791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E7C9AA0-874E-4632-8129-BA48F4444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39279">
          <a:off x="10002340" y="11485998"/>
          <a:ext cx="522076" cy="184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21986</xdr:colOff>
      <xdr:row>17</xdr:row>
      <xdr:rowOff>242254</xdr:rowOff>
    </xdr:from>
    <xdr:to>
      <xdr:col>14</xdr:col>
      <xdr:colOff>452631</xdr:colOff>
      <xdr:row>17</xdr:row>
      <xdr:rowOff>368168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6B6314-145C-4FD1-B53C-D2250A43A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393994">
          <a:off x="10004186" y="12100879"/>
          <a:ext cx="430645" cy="125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683559</xdr:colOff>
      <xdr:row>18</xdr:row>
      <xdr:rowOff>6869</xdr:rowOff>
    </xdr:from>
    <xdr:to>
      <xdr:col>14</xdr:col>
      <xdr:colOff>1167997</xdr:colOff>
      <xdr:row>18</xdr:row>
      <xdr:rowOff>616323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8E13D14-3046-4BDC-AA45-02A2C84A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103784" y="13560944"/>
          <a:ext cx="484438" cy="609454"/>
        </a:xfrm>
        <a:prstGeom prst="rect">
          <a:avLst/>
        </a:prstGeom>
      </xdr:spPr>
    </xdr:pic>
    <xdr:clientData/>
  </xdr:twoCellAnchor>
  <xdr:oneCellAnchor>
    <xdr:from>
      <xdr:col>14</xdr:col>
      <xdr:colOff>6724</xdr:colOff>
      <xdr:row>25</xdr:row>
      <xdr:rowOff>105895</xdr:rowOff>
    </xdr:from>
    <xdr:ext cx="594050" cy="593911"/>
    <xdr:pic>
      <xdr:nvPicPr>
        <xdr:cNvPr id="36" name="Picture 35" descr="40x80 Aluminum Extrusion - 8 Series, Base 40">
          <a:extLst>
            <a:ext uri="{FF2B5EF4-FFF2-40B4-BE49-F238E27FC236}">
              <a16:creationId xmlns:a16="http://schemas.microsoft.com/office/drawing/2014/main" id="{7A2235BE-36EC-4334-B7EA-E7AD0834E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6949" y="25394770"/>
          <a:ext cx="594050" cy="593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747825</xdr:colOff>
      <xdr:row>25</xdr:row>
      <xdr:rowOff>35298</xdr:rowOff>
    </xdr:from>
    <xdr:to>
      <xdr:col>14</xdr:col>
      <xdr:colOff>1230404</xdr:colOff>
      <xdr:row>25</xdr:row>
      <xdr:rowOff>534861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8A75932-28E7-42B7-B1AC-0E1CA17D4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168050" y="20856948"/>
          <a:ext cx="482579" cy="721813"/>
        </a:xfrm>
        <a:prstGeom prst="rect">
          <a:avLst/>
        </a:prstGeom>
      </xdr:spPr>
    </xdr:pic>
    <xdr:clientData/>
  </xdr:twoCellAnchor>
  <xdr:twoCellAnchor editAs="oneCell">
    <xdr:from>
      <xdr:col>14</xdr:col>
      <xdr:colOff>532747</xdr:colOff>
      <xdr:row>26</xdr:row>
      <xdr:rowOff>170793</xdr:rowOff>
    </xdr:from>
    <xdr:to>
      <xdr:col>14</xdr:col>
      <xdr:colOff>1343546</xdr:colOff>
      <xdr:row>26</xdr:row>
      <xdr:rowOff>631575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059BFF4-0AB4-40A9-9CA1-625D67D1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952972" y="26221668"/>
          <a:ext cx="810799" cy="460782"/>
        </a:xfrm>
        <a:prstGeom prst="rect">
          <a:avLst/>
        </a:prstGeom>
      </xdr:spPr>
    </xdr:pic>
    <xdr:clientData/>
  </xdr:twoCellAnchor>
  <xdr:oneCellAnchor>
    <xdr:from>
      <xdr:col>14</xdr:col>
      <xdr:colOff>38912</xdr:colOff>
      <xdr:row>26</xdr:row>
      <xdr:rowOff>133157</xdr:rowOff>
    </xdr:from>
    <xdr:ext cx="594050" cy="593911"/>
    <xdr:pic>
      <xdr:nvPicPr>
        <xdr:cNvPr id="39" name="Picture 38" descr="40x80 Aluminum Extrusion - 8 Series, Base 40">
          <a:extLst>
            <a:ext uri="{FF2B5EF4-FFF2-40B4-BE49-F238E27FC236}">
              <a16:creationId xmlns:a16="http://schemas.microsoft.com/office/drawing/2014/main" id="{E0C1EBB5-BD8B-4873-A5D5-034FDEC8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9137" y="26184032"/>
          <a:ext cx="594050" cy="593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225800</xdr:colOff>
      <xdr:row>4</xdr:row>
      <xdr:rowOff>108697</xdr:rowOff>
    </xdr:from>
    <xdr:to>
      <xdr:col>14</xdr:col>
      <xdr:colOff>554194</xdr:colOff>
      <xdr:row>5</xdr:row>
      <xdr:rowOff>19050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E222AE6-ED8B-4639-9BCC-A279B798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6025" y="3528172"/>
          <a:ext cx="328394" cy="481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257736</xdr:colOff>
      <xdr:row>9</xdr:row>
      <xdr:rowOff>32253</xdr:rowOff>
    </xdr:from>
    <xdr:to>
      <xdr:col>14</xdr:col>
      <xdr:colOff>694765</xdr:colOff>
      <xdr:row>10</xdr:row>
      <xdr:rowOff>3118</xdr:rowOff>
    </xdr:to>
    <xdr:pic>
      <xdr:nvPicPr>
        <xdr:cNvPr id="41" name="Picture 40" descr="Image of Product. Bottom orientation. T-Slotted Framing, Locking Pivot for 80 mm Double/Quad Rail.">
          <a:extLst>
            <a:ext uri="{FF2B5EF4-FFF2-40B4-BE49-F238E27FC236}">
              <a16:creationId xmlns:a16="http://schemas.microsoft.com/office/drawing/2014/main" id="{0819549D-372D-4947-B424-FF8FEBA3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961" y="7947528"/>
          <a:ext cx="437029" cy="542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38660</xdr:colOff>
      <xdr:row>27</xdr:row>
      <xdr:rowOff>96371</xdr:rowOff>
    </xdr:from>
    <xdr:to>
      <xdr:col>14</xdr:col>
      <xdr:colOff>682998</xdr:colOff>
      <xdr:row>28</xdr:row>
      <xdr:rowOff>3209</xdr:rowOff>
    </xdr:to>
    <xdr:pic>
      <xdr:nvPicPr>
        <xdr:cNvPr id="42" name="Picture 41" descr="40x40 Aluminum Extrusion - 8 Series, Base 40">
          <a:extLst>
            <a:ext uri="{FF2B5EF4-FFF2-40B4-BE49-F238E27FC236}">
              <a16:creationId xmlns:a16="http://schemas.microsoft.com/office/drawing/2014/main" id="{556CEC17-B844-4CDB-B151-F223B5B74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885" y="26909246"/>
          <a:ext cx="644338" cy="668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504266</xdr:colOff>
      <xdr:row>27</xdr:row>
      <xdr:rowOff>78441</xdr:rowOff>
    </xdr:from>
    <xdr:to>
      <xdr:col>14</xdr:col>
      <xdr:colOff>1353114</xdr:colOff>
      <xdr:row>28</xdr:row>
      <xdr:rowOff>24129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F4EBDCD-27CA-48CD-9CEC-F1879FC9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924491" y="26891316"/>
          <a:ext cx="848848" cy="707688"/>
        </a:xfrm>
        <a:prstGeom prst="rect">
          <a:avLst/>
        </a:prstGeom>
      </xdr:spPr>
    </xdr:pic>
    <xdr:clientData/>
  </xdr:twoCellAnchor>
  <xdr:twoCellAnchor editAs="oneCell">
    <xdr:from>
      <xdr:col>19</xdr:col>
      <xdr:colOff>61263</xdr:colOff>
      <xdr:row>19</xdr:row>
      <xdr:rowOff>66675</xdr:rowOff>
    </xdr:from>
    <xdr:to>
      <xdr:col>22</xdr:col>
      <xdr:colOff>361949</xdr:colOff>
      <xdr:row>21</xdr:row>
      <xdr:rowOff>534164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52C2A11-EA73-4541-858E-1050F2B5F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672738" y="13001625"/>
          <a:ext cx="2129486" cy="1610489"/>
        </a:xfrm>
        <a:prstGeom prst="rect">
          <a:avLst/>
        </a:prstGeom>
      </xdr:spPr>
    </xdr:pic>
    <xdr:clientData/>
  </xdr:twoCellAnchor>
  <xdr:twoCellAnchor editAs="oneCell">
    <xdr:from>
      <xdr:col>19</xdr:col>
      <xdr:colOff>247650</xdr:colOff>
      <xdr:row>22</xdr:row>
      <xdr:rowOff>47625</xdr:rowOff>
    </xdr:from>
    <xdr:to>
      <xdr:col>21</xdr:col>
      <xdr:colOff>73634</xdr:colOff>
      <xdr:row>23</xdr:row>
      <xdr:rowOff>581025</xdr:rowOff>
    </xdr:to>
    <xdr:pic>
      <xdr:nvPicPr>
        <xdr:cNvPr id="45" name="Picture 44" descr="Aluminum Extrusion 8 Series (80x160):Related Image">
          <a:extLst>
            <a:ext uri="{FF2B5EF4-FFF2-40B4-BE49-F238E27FC236}">
              <a16:creationId xmlns:a16="http://schemas.microsoft.com/office/drawing/2014/main" id="{86924E86-29EE-4D1B-A482-0B31EB9E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4697075"/>
          <a:ext cx="104518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22368</xdr:colOff>
      <xdr:row>24</xdr:row>
      <xdr:rowOff>495300</xdr:rowOff>
    </xdr:from>
    <xdr:to>
      <xdr:col>24</xdr:col>
      <xdr:colOff>457201</xdr:colOff>
      <xdr:row>26</xdr:row>
      <xdr:rowOff>647697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EC95602-13E4-4694-8BDF-ED74B7D7D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3843" y="16725900"/>
          <a:ext cx="3482832" cy="1685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228599</xdr:colOff>
      <xdr:row>17</xdr:row>
      <xdr:rowOff>504824</xdr:rowOff>
    </xdr:from>
    <xdr:to>
      <xdr:col>21</xdr:col>
      <xdr:colOff>188362</xdr:colOff>
      <xdr:row>18</xdr:row>
      <xdr:rowOff>571500</xdr:rowOff>
    </xdr:to>
    <xdr:pic>
      <xdr:nvPicPr>
        <xdr:cNvPr id="47" name="Picture 46" descr="HFS8 Series, Brackets for Reinforcement:Related Image">
          <a:extLst>
            <a:ext uri="{FF2B5EF4-FFF2-40B4-BE49-F238E27FC236}">
              <a16:creationId xmlns:a16="http://schemas.microsoft.com/office/drawing/2014/main" id="{529821C5-E9A2-49EE-8EE6-A5A1C612E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4" y="12230099"/>
          <a:ext cx="1178963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89647</xdr:colOff>
      <xdr:row>3</xdr:row>
      <xdr:rowOff>89648</xdr:rowOff>
    </xdr:from>
    <xdr:to>
      <xdr:col>14</xdr:col>
      <xdr:colOff>767034</xdr:colOff>
      <xdr:row>3</xdr:row>
      <xdr:rowOff>694766</xdr:rowOff>
    </xdr:to>
    <xdr:pic>
      <xdr:nvPicPr>
        <xdr:cNvPr id="49" name="图片 5">
          <a:extLst>
            <a:ext uri="{FF2B5EF4-FFF2-40B4-BE49-F238E27FC236}">
              <a16:creationId xmlns:a16="http://schemas.microsoft.com/office/drawing/2014/main" id="{29222DB3-8632-47E7-BE49-3E7614652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09872" y="2756648"/>
          <a:ext cx="677387" cy="605118"/>
        </a:xfrm>
        <a:prstGeom prst="rect">
          <a:avLst/>
        </a:prstGeom>
      </xdr:spPr>
    </xdr:pic>
    <xdr:clientData/>
  </xdr:twoCellAnchor>
  <xdr:twoCellAnchor editAs="oneCell">
    <xdr:from>
      <xdr:col>14</xdr:col>
      <xdr:colOff>9526</xdr:colOff>
      <xdr:row>14</xdr:row>
      <xdr:rowOff>28575</xdr:rowOff>
    </xdr:from>
    <xdr:to>
      <xdr:col>14</xdr:col>
      <xdr:colOff>684900</xdr:colOff>
      <xdr:row>14</xdr:row>
      <xdr:rowOff>533400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038BF35-ADA0-48E4-A75C-116D83F55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429751" y="11401425"/>
          <a:ext cx="675374" cy="504825"/>
        </a:xfrm>
        <a:prstGeom prst="rect">
          <a:avLst/>
        </a:prstGeom>
      </xdr:spPr>
    </xdr:pic>
    <xdr:clientData/>
  </xdr:twoCellAnchor>
  <xdr:twoCellAnchor editAs="oneCell">
    <xdr:from>
      <xdr:col>14</xdr:col>
      <xdr:colOff>714376</xdr:colOff>
      <xdr:row>14</xdr:row>
      <xdr:rowOff>0</xdr:rowOff>
    </xdr:from>
    <xdr:to>
      <xdr:col>15</xdr:col>
      <xdr:colOff>14917</xdr:colOff>
      <xdr:row>15</xdr:row>
      <xdr:rowOff>142875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C20A4FD-4A34-4853-A442-7042D79A4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134601" y="11296650"/>
          <a:ext cx="700716" cy="800100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200026</xdr:colOff>
      <xdr:row>10</xdr:row>
      <xdr:rowOff>57151</xdr:rowOff>
    </xdr:from>
    <xdr:to>
      <xdr:col>14</xdr:col>
      <xdr:colOff>733426</xdr:colOff>
      <xdr:row>10</xdr:row>
      <xdr:rowOff>590551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7BE49EF-FD81-4F0E-B1CC-E6E6A1867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182226" y="7210426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200025</xdr:colOff>
      <xdr:row>11</xdr:row>
      <xdr:rowOff>85725</xdr:rowOff>
    </xdr:from>
    <xdr:to>
      <xdr:col>14</xdr:col>
      <xdr:colOff>889601</xdr:colOff>
      <xdr:row>11</xdr:row>
      <xdr:rowOff>742950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F22E048-28C5-4554-9919-FFF458890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182225" y="7867650"/>
          <a:ext cx="689576" cy="657225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123826</xdr:colOff>
      <xdr:row>12</xdr:row>
      <xdr:rowOff>16510</xdr:rowOff>
    </xdr:from>
    <xdr:to>
      <xdr:col>14</xdr:col>
      <xdr:colOff>885826</xdr:colOff>
      <xdr:row>12</xdr:row>
      <xdr:rowOff>676910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C21EE1C-0F8E-4305-ACC3-790B8D07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106026" y="8265160"/>
          <a:ext cx="762000" cy="660400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285752</xdr:colOff>
      <xdr:row>7</xdr:row>
      <xdr:rowOff>30458</xdr:rowOff>
    </xdr:from>
    <xdr:to>
      <xdr:col>14</xdr:col>
      <xdr:colOff>752476</xdr:colOff>
      <xdr:row>7</xdr:row>
      <xdr:rowOff>733425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3494C2A1-650B-4458-BE53-FD9722195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705977" y="5735933"/>
          <a:ext cx="466724" cy="70296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828675</xdr:colOff>
      <xdr:row>8</xdr:row>
      <xdr:rowOff>791326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3B470D4B-5D7B-4495-A1A9-688583510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420225" y="7067550"/>
          <a:ext cx="828675" cy="791326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13</xdr:row>
      <xdr:rowOff>38099</xdr:rowOff>
    </xdr:from>
    <xdr:to>
      <xdr:col>14</xdr:col>
      <xdr:colOff>905635</xdr:colOff>
      <xdr:row>13</xdr:row>
      <xdr:rowOff>714374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12417A-DB83-956F-7EF9-869D48820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239375" y="9020174"/>
          <a:ext cx="64846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495301</xdr:colOff>
      <xdr:row>2</xdr:row>
      <xdr:rowOff>9526</xdr:rowOff>
    </xdr:from>
    <xdr:to>
      <xdr:col>14</xdr:col>
      <xdr:colOff>905183</xdr:colOff>
      <xdr:row>3</xdr:row>
      <xdr:rowOff>5043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8373B5-B69F-7E8C-1C39-38542B9C0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5026" y="390526"/>
          <a:ext cx="409882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257174</xdr:colOff>
      <xdr:row>3</xdr:row>
      <xdr:rowOff>47625</xdr:rowOff>
    </xdr:from>
    <xdr:to>
      <xdr:col>14</xdr:col>
      <xdr:colOff>468145</xdr:colOff>
      <xdr:row>4</xdr:row>
      <xdr:rowOff>5043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23C8D53-91AE-6E67-722F-8B48FE74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4" y="2714625"/>
          <a:ext cx="210971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612719</xdr:colOff>
      <xdr:row>3</xdr:row>
      <xdr:rowOff>9525</xdr:rowOff>
    </xdr:from>
    <xdr:to>
      <xdr:col>14</xdr:col>
      <xdr:colOff>1343025</xdr:colOff>
      <xdr:row>4</xdr:row>
      <xdr:rowOff>2795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C281252-721C-CCED-C69B-79C847C1F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61769" y="2676525"/>
          <a:ext cx="730306" cy="564770"/>
        </a:xfrm>
        <a:prstGeom prst="rect">
          <a:avLst/>
        </a:prstGeom>
      </xdr:spPr>
    </xdr:pic>
    <xdr:clientData/>
  </xdr:twoCellAnchor>
  <xdr:twoCellAnchor editAs="oneCell">
    <xdr:from>
      <xdr:col>14</xdr:col>
      <xdr:colOff>262256</xdr:colOff>
      <xdr:row>5</xdr:row>
      <xdr:rowOff>47626</xdr:rowOff>
    </xdr:from>
    <xdr:to>
      <xdr:col>14</xdr:col>
      <xdr:colOff>583566</xdr:colOff>
      <xdr:row>5</xdr:row>
      <xdr:rowOff>485776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AD2AAAB-829A-1C21-7D80-FD555E27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1306" y="3286126"/>
          <a:ext cx="32131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331461</xdr:colOff>
      <xdr:row>18</xdr:row>
      <xdr:rowOff>22412</xdr:rowOff>
    </xdr:from>
    <xdr:to>
      <xdr:col>14</xdr:col>
      <xdr:colOff>678514</xdr:colOff>
      <xdr:row>19</xdr:row>
      <xdr:rowOff>1681</xdr:rowOff>
    </xdr:to>
    <xdr:pic>
      <xdr:nvPicPr>
        <xdr:cNvPr id="4" name="Picture 3" descr="40-2407">
          <a:extLst>
            <a:ext uri="{FF2B5EF4-FFF2-40B4-BE49-F238E27FC236}">
              <a16:creationId xmlns:a16="http://schemas.microsoft.com/office/drawing/2014/main" id="{E3CA234F-9D55-3232-72C0-31529E35F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667" y="5356412"/>
          <a:ext cx="347053" cy="34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326195</xdr:colOff>
      <xdr:row>19</xdr:row>
      <xdr:rowOff>112058</xdr:rowOff>
    </xdr:from>
    <xdr:to>
      <xdr:col>14</xdr:col>
      <xdr:colOff>1333501</xdr:colOff>
      <xdr:row>20</xdr:row>
      <xdr:rowOff>1679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A81CCE4-6683-DA2D-32D3-73F123595D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10411" b="-5405"/>
        <a:stretch/>
      </xdr:blipFill>
      <xdr:spPr>
        <a:xfrm>
          <a:off x="11767401" y="7463117"/>
          <a:ext cx="1007306" cy="437029"/>
        </a:xfrm>
        <a:prstGeom prst="rect">
          <a:avLst/>
        </a:prstGeom>
      </xdr:spPr>
    </xdr:pic>
    <xdr:clientData/>
  </xdr:twoCellAnchor>
  <xdr:twoCellAnchor editAs="oneCell">
    <xdr:from>
      <xdr:col>14</xdr:col>
      <xdr:colOff>392206</xdr:colOff>
      <xdr:row>20</xdr:row>
      <xdr:rowOff>22562</xdr:rowOff>
    </xdr:from>
    <xdr:to>
      <xdr:col>14</xdr:col>
      <xdr:colOff>1367117</xdr:colOff>
      <xdr:row>20</xdr:row>
      <xdr:rowOff>482988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A2A8A3D-0472-488A-9FA1-AFA0033E2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833412" y="7945121"/>
          <a:ext cx="974911" cy="460426"/>
        </a:xfrm>
        <a:prstGeom prst="rect">
          <a:avLst/>
        </a:prstGeom>
      </xdr:spPr>
    </xdr:pic>
    <xdr:clientData/>
  </xdr:twoCellAnchor>
  <xdr:twoCellAnchor editAs="oneCell">
    <xdr:from>
      <xdr:col>14</xdr:col>
      <xdr:colOff>30128</xdr:colOff>
      <xdr:row>22</xdr:row>
      <xdr:rowOff>40434</xdr:rowOff>
    </xdr:from>
    <xdr:to>
      <xdr:col>14</xdr:col>
      <xdr:colOff>478681</xdr:colOff>
      <xdr:row>22</xdr:row>
      <xdr:rowOff>392906</xdr:rowOff>
    </xdr:to>
    <xdr:pic>
      <xdr:nvPicPr>
        <xdr:cNvPr id="17" name="Picture 16" descr="Product, Metric Solid Quad">
          <a:extLst>
            <a:ext uri="{FF2B5EF4-FFF2-40B4-BE49-F238E27FC236}">
              <a16:creationId xmlns:a16="http://schemas.microsoft.com/office/drawing/2014/main" id="{229F5993-F190-FE06-468B-DC86B201B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6081" y="8535543"/>
          <a:ext cx="448553" cy="352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442478</xdr:colOff>
      <xdr:row>23</xdr:row>
      <xdr:rowOff>46522</xdr:rowOff>
    </xdr:from>
    <xdr:to>
      <xdr:col>15</xdr:col>
      <xdr:colOff>5955</xdr:colOff>
      <xdr:row>23</xdr:row>
      <xdr:rowOff>537798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FEC3A69-5F46-9AFF-D1C7-3C0DDD6249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r="5565"/>
        <a:stretch/>
      </xdr:blipFill>
      <xdr:spPr>
        <a:xfrm>
          <a:off x="11891528" y="9561997"/>
          <a:ext cx="963652" cy="491276"/>
        </a:xfrm>
        <a:prstGeom prst="rect">
          <a:avLst/>
        </a:prstGeom>
      </xdr:spPr>
    </xdr:pic>
    <xdr:clientData/>
  </xdr:twoCellAnchor>
  <xdr:twoCellAnchor editAs="oneCell">
    <xdr:from>
      <xdr:col>13</xdr:col>
      <xdr:colOff>1191271</xdr:colOff>
      <xdr:row>24</xdr:row>
      <xdr:rowOff>125505</xdr:rowOff>
    </xdr:from>
    <xdr:to>
      <xdr:col>14</xdr:col>
      <xdr:colOff>533572</xdr:colOff>
      <xdr:row>24</xdr:row>
      <xdr:rowOff>521159</xdr:rowOff>
    </xdr:to>
    <xdr:pic>
      <xdr:nvPicPr>
        <xdr:cNvPr id="19" name="Picture 18" descr="80x80 Aluminum Extrusion - 8 Series, Base 40">
          <a:extLst>
            <a:ext uri="{FF2B5EF4-FFF2-40B4-BE49-F238E27FC236}">
              <a16:creationId xmlns:a16="http://schemas.microsoft.com/office/drawing/2014/main" id="{E27B0414-6B5D-1EAF-6E81-41A29F9E9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1095" y="10479740"/>
          <a:ext cx="541330" cy="395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179294</xdr:colOff>
      <xdr:row>8</xdr:row>
      <xdr:rowOff>44824</xdr:rowOff>
    </xdr:from>
    <xdr:to>
      <xdr:col>14</xdr:col>
      <xdr:colOff>703169</xdr:colOff>
      <xdr:row>8</xdr:row>
      <xdr:rowOff>518464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C251527-F44D-458C-B4E0-4DBEEF6D2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3854824"/>
          <a:ext cx="523875" cy="473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235323</xdr:colOff>
      <xdr:row>7</xdr:row>
      <xdr:rowOff>22411</xdr:rowOff>
    </xdr:from>
    <xdr:to>
      <xdr:col>14</xdr:col>
      <xdr:colOff>733362</xdr:colOff>
      <xdr:row>7</xdr:row>
      <xdr:rowOff>526676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8E78842-E94B-4525-BD8A-FA0DBC933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6529" y="2689411"/>
          <a:ext cx="498039" cy="504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280147</xdr:colOff>
      <xdr:row>10</xdr:row>
      <xdr:rowOff>44824</xdr:rowOff>
    </xdr:from>
    <xdr:to>
      <xdr:col>14</xdr:col>
      <xdr:colOff>727130</xdr:colOff>
      <xdr:row>11</xdr:row>
      <xdr:rowOff>1206</xdr:rowOff>
    </xdr:to>
    <xdr:pic>
      <xdr:nvPicPr>
        <xdr:cNvPr id="28" name="图片 2">
          <a:extLst>
            <a:ext uri="{FF2B5EF4-FFF2-40B4-BE49-F238E27FC236}">
              <a16:creationId xmlns:a16="http://schemas.microsoft.com/office/drawing/2014/main" id="{C0CC68A3-06A8-4C1A-B768-F6DEE5884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1353" y="3283324"/>
          <a:ext cx="446983" cy="518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22412</xdr:colOff>
      <xdr:row>27</xdr:row>
      <xdr:rowOff>78442</xdr:rowOff>
    </xdr:from>
    <xdr:to>
      <xdr:col>14</xdr:col>
      <xdr:colOff>605254</xdr:colOff>
      <xdr:row>28</xdr:row>
      <xdr:rowOff>3923</xdr:rowOff>
    </xdr:to>
    <xdr:pic>
      <xdr:nvPicPr>
        <xdr:cNvPr id="30" name="Picture 29" descr="80x160 Aluminum Extrusion - 8 Series, Base 40">
          <a:extLst>
            <a:ext uri="{FF2B5EF4-FFF2-40B4-BE49-F238E27FC236}">
              <a16:creationId xmlns:a16="http://schemas.microsoft.com/office/drawing/2014/main" id="{5AF59EBA-A5DC-080B-D6AC-3ADF4C71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3618" y="10477501"/>
          <a:ext cx="582842" cy="582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25</xdr:row>
      <xdr:rowOff>44823</xdr:rowOff>
    </xdr:from>
    <xdr:to>
      <xdr:col>14</xdr:col>
      <xdr:colOff>657522</xdr:colOff>
      <xdr:row>25</xdr:row>
      <xdr:rowOff>437029</xdr:rowOff>
    </xdr:to>
    <xdr:pic>
      <xdr:nvPicPr>
        <xdr:cNvPr id="31" name="Picture 30" descr="Image of Product. Front orientation. T-Slotted Framing, Double Quad Rail, Silver 160 mm High, 80 mm Wide, Solid.">
          <a:extLst>
            <a:ext uri="{FF2B5EF4-FFF2-40B4-BE49-F238E27FC236}">
              <a16:creationId xmlns:a16="http://schemas.microsoft.com/office/drawing/2014/main" id="{09ECBEBE-BACB-A488-E2E0-B751FEA0D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206" y="9872382"/>
          <a:ext cx="657522" cy="392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682162</xdr:colOff>
      <xdr:row>25</xdr:row>
      <xdr:rowOff>145677</xdr:rowOff>
    </xdr:from>
    <xdr:to>
      <xdr:col>14</xdr:col>
      <xdr:colOff>1374812</xdr:colOff>
      <xdr:row>26</xdr:row>
      <xdr:rowOff>582707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C7A42DA-AF02-B9DB-5065-CB8E6770D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123368" y="9973236"/>
          <a:ext cx="692650" cy="1008529"/>
        </a:xfrm>
        <a:prstGeom prst="rect">
          <a:avLst/>
        </a:prstGeom>
      </xdr:spPr>
    </xdr:pic>
    <xdr:clientData/>
  </xdr:twoCellAnchor>
  <xdr:twoCellAnchor editAs="oneCell">
    <xdr:from>
      <xdr:col>14</xdr:col>
      <xdr:colOff>33617</xdr:colOff>
      <xdr:row>30</xdr:row>
      <xdr:rowOff>78442</xdr:rowOff>
    </xdr:from>
    <xdr:to>
      <xdr:col>14</xdr:col>
      <xdr:colOff>515583</xdr:colOff>
      <xdr:row>31</xdr:row>
      <xdr:rowOff>3363</xdr:rowOff>
    </xdr:to>
    <xdr:pic>
      <xdr:nvPicPr>
        <xdr:cNvPr id="34" name="Picture 33" descr="80x160 Aluminum Extrusion - 8 Series, Base 40">
          <a:extLst>
            <a:ext uri="{FF2B5EF4-FFF2-40B4-BE49-F238E27FC236}">
              <a16:creationId xmlns:a16="http://schemas.microsoft.com/office/drawing/2014/main" id="{85122C15-470D-3920-D699-F44AE24D8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4823" y="12382501"/>
          <a:ext cx="481966" cy="481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29</xdr:row>
      <xdr:rowOff>0</xdr:rowOff>
    </xdr:from>
    <xdr:to>
      <xdr:col>14</xdr:col>
      <xdr:colOff>488445</xdr:colOff>
      <xdr:row>29</xdr:row>
      <xdr:rowOff>291353</xdr:rowOff>
    </xdr:to>
    <xdr:pic>
      <xdr:nvPicPr>
        <xdr:cNvPr id="35" name="Picture 34" descr="Image of Product. Front orientation. T-Slotted Framing, Double Quad Rail, Silver 160 mm High, 80 mm Wide, Solid.">
          <a:extLst>
            <a:ext uri="{FF2B5EF4-FFF2-40B4-BE49-F238E27FC236}">
              <a16:creationId xmlns:a16="http://schemas.microsoft.com/office/drawing/2014/main" id="{07BB80F7-AFAF-7BBC-93C9-936A10487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206" y="11542059"/>
          <a:ext cx="488445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488445</xdr:colOff>
      <xdr:row>28</xdr:row>
      <xdr:rowOff>291353</xdr:rowOff>
    </xdr:to>
    <xdr:pic>
      <xdr:nvPicPr>
        <xdr:cNvPr id="36" name="Picture 35" descr="Image of Product. Front orientation. T-Slotted Framing, Double Quad Rail, Silver 160 mm High, 80 mm Wide, Solid.">
          <a:extLst>
            <a:ext uri="{FF2B5EF4-FFF2-40B4-BE49-F238E27FC236}">
              <a16:creationId xmlns:a16="http://schemas.microsoft.com/office/drawing/2014/main" id="{E14FA47C-E805-47F9-8446-B23F5DDB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206" y="11161059"/>
          <a:ext cx="488445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523875</xdr:colOff>
      <xdr:row>28</xdr:row>
      <xdr:rowOff>545726</xdr:rowOff>
    </xdr:from>
    <xdr:to>
      <xdr:col>14</xdr:col>
      <xdr:colOff>1307087</xdr:colOff>
      <xdr:row>30</xdr:row>
      <xdr:rowOff>163472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9A01390-2865-9295-D9B8-3E80FD84F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8707"/>
        <a:stretch/>
      </xdr:blipFill>
      <xdr:spPr>
        <a:xfrm>
          <a:off x="11972925" y="13213976"/>
          <a:ext cx="783212" cy="760746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33</xdr:row>
      <xdr:rowOff>0</xdr:rowOff>
    </xdr:from>
    <xdr:to>
      <xdr:col>14</xdr:col>
      <xdr:colOff>667827</xdr:colOff>
      <xdr:row>33</xdr:row>
      <xdr:rowOff>437029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975CD87-F6DB-C069-B091-81F39C95A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207" y="13066059"/>
          <a:ext cx="667826" cy="437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36</xdr:row>
      <xdr:rowOff>0</xdr:rowOff>
    </xdr:from>
    <xdr:to>
      <xdr:col>14</xdr:col>
      <xdr:colOff>493059</xdr:colOff>
      <xdr:row>36</xdr:row>
      <xdr:rowOff>359417</xdr:rowOff>
    </xdr:to>
    <xdr:pic>
      <xdr:nvPicPr>
        <xdr:cNvPr id="40" name="Picture 39" descr="Product, Metric Solid Double Six Slot">
          <a:extLst>
            <a:ext uri="{FF2B5EF4-FFF2-40B4-BE49-F238E27FC236}">
              <a16:creationId xmlns:a16="http://schemas.microsoft.com/office/drawing/2014/main" id="{DA88061D-7C6B-D370-9486-FBC08277B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206" y="13828059"/>
          <a:ext cx="493059" cy="359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38100</xdr:colOff>
      <xdr:row>34</xdr:row>
      <xdr:rowOff>365311</xdr:rowOff>
    </xdr:from>
    <xdr:to>
      <xdr:col>14</xdr:col>
      <xdr:colOff>625648</xdr:colOff>
      <xdr:row>35</xdr:row>
      <xdr:rowOff>428622</xdr:rowOff>
    </xdr:to>
    <xdr:pic>
      <xdr:nvPicPr>
        <xdr:cNvPr id="41" name="Picture 40" descr="40x80 Aluminum Extrusion - 8 Series, Base 40">
          <a:extLst>
            <a:ext uri="{FF2B5EF4-FFF2-40B4-BE49-F238E27FC236}">
              <a16:creationId xmlns:a16="http://schemas.microsoft.com/office/drawing/2014/main" id="{6963C14E-F8C2-E010-AC1A-4EF523CA31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2"/>
        <a:stretch/>
      </xdr:blipFill>
      <xdr:spPr bwMode="auto">
        <a:xfrm>
          <a:off x="11487150" y="17034061"/>
          <a:ext cx="587548" cy="69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388284</xdr:colOff>
      <xdr:row>33</xdr:row>
      <xdr:rowOff>454738</xdr:rowOff>
    </xdr:from>
    <xdr:to>
      <xdr:col>14</xdr:col>
      <xdr:colOff>1364573</xdr:colOff>
      <xdr:row>34</xdr:row>
      <xdr:rowOff>594472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76830C56-325F-F69B-3340-21BB611CB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837334" y="16551988"/>
          <a:ext cx="976289" cy="711234"/>
        </a:xfrm>
        <a:prstGeom prst="rect">
          <a:avLst/>
        </a:prstGeom>
      </xdr:spPr>
    </xdr:pic>
    <xdr:clientData/>
  </xdr:twoCellAnchor>
  <xdr:oneCellAnchor>
    <xdr:from>
      <xdr:col>14</xdr:col>
      <xdr:colOff>22412</xdr:colOff>
      <xdr:row>38</xdr:row>
      <xdr:rowOff>22411</xdr:rowOff>
    </xdr:from>
    <xdr:ext cx="336177" cy="336098"/>
    <xdr:pic>
      <xdr:nvPicPr>
        <xdr:cNvPr id="43" name="Picture 42" descr="40x80 Aluminum Extrusion - 8 Series, Base 40">
          <a:extLst>
            <a:ext uri="{FF2B5EF4-FFF2-40B4-BE49-F238E27FC236}">
              <a16:creationId xmlns:a16="http://schemas.microsoft.com/office/drawing/2014/main" id="{80E9C9C9-4600-4486-AF1F-C01A7046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3618" y="16517470"/>
          <a:ext cx="336177" cy="336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1165409</xdr:colOff>
      <xdr:row>32</xdr:row>
      <xdr:rowOff>56030</xdr:rowOff>
    </xdr:from>
    <xdr:to>
      <xdr:col>14</xdr:col>
      <xdr:colOff>694897</xdr:colOff>
      <xdr:row>32</xdr:row>
      <xdr:rowOff>595593</xdr:rowOff>
    </xdr:to>
    <xdr:pic>
      <xdr:nvPicPr>
        <xdr:cNvPr id="45" name="Picture 44" descr="80x160 Aluminum Extrusion - 8 Series, Base 40">
          <a:extLst>
            <a:ext uri="{FF2B5EF4-FFF2-40B4-BE49-F238E27FC236}">
              <a16:creationId xmlns:a16="http://schemas.microsoft.com/office/drawing/2014/main" id="{41E6234B-836E-45F9-BA94-597D99DB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5233" y="14892618"/>
          <a:ext cx="728517" cy="53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33618</xdr:colOff>
      <xdr:row>31</xdr:row>
      <xdr:rowOff>100853</xdr:rowOff>
    </xdr:from>
    <xdr:to>
      <xdr:col>14</xdr:col>
      <xdr:colOff>634780</xdr:colOff>
      <xdr:row>31</xdr:row>
      <xdr:rowOff>459441</xdr:rowOff>
    </xdr:to>
    <xdr:pic>
      <xdr:nvPicPr>
        <xdr:cNvPr id="46" name="Picture 45" descr="Image of Product. Front orientation. T-Slotted Framing Rail, Double Quad Rail, Silver, 160 mm High x 80 mm Wide, Solid.">
          <a:extLst>
            <a:ext uri="{FF2B5EF4-FFF2-40B4-BE49-F238E27FC236}">
              <a16:creationId xmlns:a16="http://schemas.microsoft.com/office/drawing/2014/main" id="{073C5B4A-A0E9-E3E6-DD5F-255E95183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4824" y="13166912"/>
          <a:ext cx="601162" cy="358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464764</xdr:colOff>
      <xdr:row>31</xdr:row>
      <xdr:rowOff>392205</xdr:rowOff>
    </xdr:from>
    <xdr:to>
      <xdr:col>14</xdr:col>
      <xdr:colOff>1322014</xdr:colOff>
      <xdr:row>32</xdr:row>
      <xdr:rowOff>493058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AC23BDA-62F9-AA67-5607-EACFCB9C2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905970" y="13458264"/>
          <a:ext cx="857250" cy="672353"/>
        </a:xfrm>
        <a:prstGeom prst="rect">
          <a:avLst/>
        </a:prstGeom>
      </xdr:spPr>
    </xdr:pic>
    <xdr:clientData/>
  </xdr:twoCellAnchor>
  <xdr:oneCellAnchor>
    <xdr:from>
      <xdr:col>14</xdr:col>
      <xdr:colOff>56030</xdr:colOff>
      <xdr:row>37</xdr:row>
      <xdr:rowOff>593912</xdr:rowOff>
    </xdr:from>
    <xdr:ext cx="650092" cy="649940"/>
    <xdr:pic>
      <xdr:nvPicPr>
        <xdr:cNvPr id="49" name="Picture 48" descr="40x80 Aluminum Extrusion - 8 Series, Base 40">
          <a:extLst>
            <a:ext uri="{FF2B5EF4-FFF2-40B4-BE49-F238E27FC236}">
              <a16:creationId xmlns:a16="http://schemas.microsoft.com/office/drawing/2014/main" id="{CABBD8AA-220E-40B1-B8DF-23564FCB4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4883" y="18500912"/>
          <a:ext cx="650092" cy="64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526675</xdr:colOff>
      <xdr:row>36</xdr:row>
      <xdr:rowOff>174658</xdr:rowOff>
    </xdr:from>
    <xdr:to>
      <xdr:col>14</xdr:col>
      <xdr:colOff>1333499</xdr:colOff>
      <xdr:row>37</xdr:row>
      <xdr:rowOff>480328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42D318E-3955-5942-E9BA-DCC6ECE6E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967881" y="16098217"/>
          <a:ext cx="806824" cy="877170"/>
        </a:xfrm>
        <a:prstGeom prst="rect">
          <a:avLst/>
        </a:prstGeom>
      </xdr:spPr>
    </xdr:pic>
    <xdr:clientData/>
  </xdr:twoCellAnchor>
  <xdr:twoCellAnchor editAs="oneCell">
    <xdr:from>
      <xdr:col>14</xdr:col>
      <xdr:colOff>78441</xdr:colOff>
      <xdr:row>21</xdr:row>
      <xdr:rowOff>56028</xdr:rowOff>
    </xdr:from>
    <xdr:to>
      <xdr:col>14</xdr:col>
      <xdr:colOff>504264</xdr:colOff>
      <xdr:row>21</xdr:row>
      <xdr:rowOff>481684</xdr:rowOff>
    </xdr:to>
    <xdr:pic>
      <xdr:nvPicPr>
        <xdr:cNvPr id="53" name="Picture 52" descr="Reinforcement Brackets - for HFS8 Series Aluminum Extrusions">
          <a:extLst>
            <a:ext uri="{FF2B5EF4-FFF2-40B4-BE49-F238E27FC236}">
              <a16:creationId xmlns:a16="http://schemas.microsoft.com/office/drawing/2014/main" id="{96850063-7EE0-6E7C-6E14-4B0B3EF2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9647" y="8550087"/>
          <a:ext cx="425823" cy="425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1131794</xdr:colOff>
      <xdr:row>19</xdr:row>
      <xdr:rowOff>246530</xdr:rowOff>
    </xdr:from>
    <xdr:to>
      <xdr:col>14</xdr:col>
      <xdr:colOff>751476</xdr:colOff>
      <xdr:row>19</xdr:row>
      <xdr:rowOff>512539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9016320-4696-4EFB-8A53-B3C75635D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39279">
          <a:off x="10701618" y="7776883"/>
          <a:ext cx="818711" cy="266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1141841</xdr:colOff>
      <xdr:row>20</xdr:row>
      <xdr:rowOff>285940</xdr:rowOff>
    </xdr:from>
    <xdr:to>
      <xdr:col>14</xdr:col>
      <xdr:colOff>665142</xdr:colOff>
      <xdr:row>20</xdr:row>
      <xdr:rowOff>480756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67EF244-876E-4C36-95D1-A703FD379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393994">
          <a:off x="10711665" y="8354175"/>
          <a:ext cx="722330" cy="194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683559</xdr:colOff>
      <xdr:row>21</xdr:row>
      <xdr:rowOff>6869</xdr:rowOff>
    </xdr:from>
    <xdr:to>
      <xdr:col>14</xdr:col>
      <xdr:colOff>1167997</xdr:colOff>
      <xdr:row>21</xdr:row>
      <xdr:rowOff>616323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4AE784F9-05F5-210C-12E7-30F482B3B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2124765" y="8500928"/>
          <a:ext cx="484438" cy="609454"/>
        </a:xfrm>
        <a:prstGeom prst="rect">
          <a:avLst/>
        </a:prstGeom>
      </xdr:spPr>
    </xdr:pic>
    <xdr:clientData/>
  </xdr:twoCellAnchor>
  <xdr:oneCellAnchor>
    <xdr:from>
      <xdr:col>14</xdr:col>
      <xdr:colOff>6724</xdr:colOff>
      <xdr:row>39</xdr:row>
      <xdr:rowOff>105895</xdr:rowOff>
    </xdr:from>
    <xdr:ext cx="594050" cy="593911"/>
    <xdr:pic>
      <xdr:nvPicPr>
        <xdr:cNvPr id="59" name="Picture 58" descr="40x80 Aluminum Extrusion - 8 Series, Base 40">
          <a:extLst>
            <a:ext uri="{FF2B5EF4-FFF2-40B4-BE49-F238E27FC236}">
              <a16:creationId xmlns:a16="http://schemas.microsoft.com/office/drawing/2014/main" id="{44AAD0E6-5FDC-4BC2-BDFA-C5E3815F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5774" y="20146495"/>
          <a:ext cx="594050" cy="593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671625</xdr:colOff>
      <xdr:row>39</xdr:row>
      <xdr:rowOff>44823</xdr:rowOff>
    </xdr:from>
    <xdr:to>
      <xdr:col>14</xdr:col>
      <xdr:colOff>1154204</xdr:colOff>
      <xdr:row>40</xdr:row>
      <xdr:rowOff>4636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13A83F1D-BCEA-F426-4CD0-765BEB859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112831" y="17940617"/>
          <a:ext cx="482579" cy="664663"/>
        </a:xfrm>
        <a:prstGeom prst="rect">
          <a:avLst/>
        </a:prstGeom>
      </xdr:spPr>
    </xdr:pic>
    <xdr:clientData/>
  </xdr:twoCellAnchor>
  <xdr:twoCellAnchor editAs="oneCell">
    <xdr:from>
      <xdr:col>14</xdr:col>
      <xdr:colOff>532747</xdr:colOff>
      <xdr:row>40</xdr:row>
      <xdr:rowOff>170793</xdr:rowOff>
    </xdr:from>
    <xdr:to>
      <xdr:col>14</xdr:col>
      <xdr:colOff>1343546</xdr:colOff>
      <xdr:row>40</xdr:row>
      <xdr:rowOff>631575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3B37030-210A-EDCB-B840-993DFE5C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008730" y="18826655"/>
          <a:ext cx="810799" cy="460782"/>
        </a:xfrm>
        <a:prstGeom prst="rect">
          <a:avLst/>
        </a:prstGeom>
      </xdr:spPr>
    </xdr:pic>
    <xdr:clientData/>
  </xdr:twoCellAnchor>
  <xdr:oneCellAnchor>
    <xdr:from>
      <xdr:col>14</xdr:col>
      <xdr:colOff>38912</xdr:colOff>
      <xdr:row>40</xdr:row>
      <xdr:rowOff>133157</xdr:rowOff>
    </xdr:from>
    <xdr:ext cx="594050" cy="593911"/>
    <xdr:pic>
      <xdr:nvPicPr>
        <xdr:cNvPr id="62" name="Picture 61" descr="40x80 Aluminum Extrusion - 8 Series, Base 40">
          <a:extLst>
            <a:ext uri="{FF2B5EF4-FFF2-40B4-BE49-F238E27FC236}">
              <a16:creationId xmlns:a16="http://schemas.microsoft.com/office/drawing/2014/main" id="{C169DB93-4E15-40B6-B59A-FE31EDAA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962" y="20935757"/>
          <a:ext cx="594050" cy="593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235325</xdr:colOff>
      <xdr:row>6</xdr:row>
      <xdr:rowOff>89647</xdr:rowOff>
    </xdr:from>
    <xdr:to>
      <xdr:col>14</xdr:col>
      <xdr:colOff>563719</xdr:colOff>
      <xdr:row>7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99A56CCE-BC28-DC72-2778-FFA64B92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6531" y="2185147"/>
          <a:ext cx="328394" cy="448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257736</xdr:colOff>
      <xdr:row>12</xdr:row>
      <xdr:rowOff>32253</xdr:rowOff>
    </xdr:from>
    <xdr:to>
      <xdr:col>14</xdr:col>
      <xdr:colOff>694765</xdr:colOff>
      <xdr:row>13</xdr:row>
      <xdr:rowOff>3118</xdr:rowOff>
    </xdr:to>
    <xdr:pic>
      <xdr:nvPicPr>
        <xdr:cNvPr id="65" name="Picture 64" descr="Image of Product. Bottom orientation. T-Slotted Framing, Locking Pivot for 80 mm Double/Quad Rail.">
          <a:extLst>
            <a:ext uri="{FF2B5EF4-FFF2-40B4-BE49-F238E27FC236}">
              <a16:creationId xmlns:a16="http://schemas.microsoft.com/office/drawing/2014/main" id="{B18E7B80-2B6F-4ED2-ED1A-177EE9B3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8942" y="4413753"/>
          <a:ext cx="437029" cy="513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38660</xdr:colOff>
      <xdr:row>41</xdr:row>
      <xdr:rowOff>96371</xdr:rowOff>
    </xdr:from>
    <xdr:to>
      <xdr:col>14</xdr:col>
      <xdr:colOff>682998</xdr:colOff>
      <xdr:row>42</xdr:row>
      <xdr:rowOff>3209</xdr:rowOff>
    </xdr:to>
    <xdr:pic>
      <xdr:nvPicPr>
        <xdr:cNvPr id="68" name="Picture 67" descr="40x40 Aluminum Extrusion - 8 Series, Base 40">
          <a:extLst>
            <a:ext uri="{FF2B5EF4-FFF2-40B4-BE49-F238E27FC236}">
              <a16:creationId xmlns:a16="http://schemas.microsoft.com/office/drawing/2014/main" id="{FAFC7374-1362-4C93-0FD3-1E04B4D2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710" y="21660971"/>
          <a:ext cx="644338" cy="649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504266</xdr:colOff>
      <xdr:row>41</xdr:row>
      <xdr:rowOff>78441</xdr:rowOff>
    </xdr:from>
    <xdr:to>
      <xdr:col>14</xdr:col>
      <xdr:colOff>1353114</xdr:colOff>
      <xdr:row>42</xdr:row>
      <xdr:rowOff>24129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467FCF1-6B55-8035-2945-0C1AF58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945472" y="19307735"/>
          <a:ext cx="848848" cy="707688"/>
        </a:xfrm>
        <a:prstGeom prst="rect">
          <a:avLst/>
        </a:prstGeom>
      </xdr:spPr>
    </xdr:pic>
    <xdr:clientData/>
  </xdr:twoCellAnchor>
  <xdr:twoCellAnchor editAs="oneCell">
    <xdr:from>
      <xdr:col>17</xdr:col>
      <xdr:colOff>99363</xdr:colOff>
      <xdr:row>22</xdr:row>
      <xdr:rowOff>132585</xdr:rowOff>
    </xdr:from>
    <xdr:to>
      <xdr:col>20</xdr:col>
      <xdr:colOff>400049</xdr:colOff>
      <xdr:row>24</xdr:row>
      <xdr:rowOff>600074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7707CD-666F-2CF0-FB29-E1EB929E3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958488" y="9076560"/>
          <a:ext cx="2129486" cy="161049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28</xdr:row>
      <xdr:rowOff>419100</xdr:rowOff>
    </xdr:from>
    <xdr:to>
      <xdr:col>18</xdr:col>
      <xdr:colOff>492734</xdr:colOff>
      <xdr:row>31</xdr:row>
      <xdr:rowOff>0</xdr:rowOff>
    </xdr:to>
    <xdr:pic>
      <xdr:nvPicPr>
        <xdr:cNvPr id="5" name="Picture 4" descr="Aluminum Extrusion 8 Series (80x160):Related Image">
          <a:extLst>
            <a:ext uri="{FF2B5EF4-FFF2-40B4-BE49-F238E27FC236}">
              <a16:creationId xmlns:a16="http://schemas.microsoft.com/office/drawing/2014/main" id="{0328370C-C225-0A81-CCE0-10794182E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13087350"/>
          <a:ext cx="1045184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41418</xdr:colOff>
      <xdr:row>33</xdr:row>
      <xdr:rowOff>38101</xdr:rowOff>
    </xdr:from>
    <xdr:to>
      <xdr:col>22</xdr:col>
      <xdr:colOff>476250</xdr:colOff>
      <xdr:row>35</xdr:row>
      <xdr:rowOff>523873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6E0E3A-88A7-B76A-2C39-9B5F85B32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0543" y="16135351"/>
          <a:ext cx="3482832" cy="1685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1590674</xdr:colOff>
      <xdr:row>20</xdr:row>
      <xdr:rowOff>571499</xdr:rowOff>
    </xdr:from>
    <xdr:to>
      <xdr:col>16</xdr:col>
      <xdr:colOff>1178962</xdr:colOff>
      <xdr:row>22</xdr:row>
      <xdr:rowOff>0</xdr:rowOff>
    </xdr:to>
    <xdr:pic>
      <xdr:nvPicPr>
        <xdr:cNvPr id="9" name="Picture 8" descr="HFS8 Series, Brackets for Reinforcement:Related Image">
          <a:extLst>
            <a:ext uri="{FF2B5EF4-FFF2-40B4-BE49-F238E27FC236}">
              <a16:creationId xmlns:a16="http://schemas.microsoft.com/office/drawing/2014/main" id="{1CDFFC58-B7A7-A22C-D25B-AC4F20F18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899" y="8305799"/>
          <a:ext cx="1178963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19051</xdr:colOff>
      <xdr:row>16</xdr:row>
      <xdr:rowOff>19050</xdr:rowOff>
    </xdr:from>
    <xdr:to>
      <xdr:col>14</xdr:col>
      <xdr:colOff>1080771</xdr:colOff>
      <xdr:row>16</xdr:row>
      <xdr:rowOff>963706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4EC5D3-516E-9FE6-4D93-6B5C3F9D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3198" y="7627844"/>
          <a:ext cx="1061720" cy="944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89647</xdr:colOff>
      <xdr:row>4</xdr:row>
      <xdr:rowOff>89648</xdr:rowOff>
    </xdr:from>
    <xdr:to>
      <xdr:col>14</xdr:col>
      <xdr:colOff>767034</xdr:colOff>
      <xdr:row>4</xdr:row>
      <xdr:rowOff>694766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9A96859-BC16-E51C-DFD3-8DEABA9D9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858500" y="2431677"/>
          <a:ext cx="677387" cy="605118"/>
        </a:xfrm>
        <a:prstGeom prst="rect">
          <a:avLst/>
        </a:prstGeom>
      </xdr:spPr>
    </xdr:pic>
    <xdr:clientData/>
  </xdr:twoCellAnchor>
  <xdr:twoCellAnchor editAs="oneCell">
    <xdr:from>
      <xdr:col>14</xdr:col>
      <xdr:colOff>9526</xdr:colOff>
      <xdr:row>17</xdr:row>
      <xdr:rowOff>28575</xdr:rowOff>
    </xdr:from>
    <xdr:to>
      <xdr:col>14</xdr:col>
      <xdr:colOff>684900</xdr:colOff>
      <xdr:row>17</xdr:row>
      <xdr:rowOff>533400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F02EBD-BC14-2A4F-21A4-5170CCDA8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429751" y="8705850"/>
          <a:ext cx="675374" cy="504825"/>
        </a:xfrm>
        <a:prstGeom prst="rect">
          <a:avLst/>
        </a:prstGeom>
      </xdr:spPr>
    </xdr:pic>
    <xdr:clientData/>
  </xdr:twoCellAnchor>
  <xdr:twoCellAnchor editAs="oneCell">
    <xdr:from>
      <xdr:col>14</xdr:col>
      <xdr:colOff>714376</xdr:colOff>
      <xdr:row>16</xdr:row>
      <xdr:rowOff>990600</xdr:rowOff>
    </xdr:from>
    <xdr:to>
      <xdr:col>15</xdr:col>
      <xdr:colOff>14917</xdr:colOff>
      <xdr:row>18</xdr:row>
      <xdr:rowOff>66675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3BFD044-AF31-F049-94A4-E0AC4BC13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134601" y="8601075"/>
          <a:ext cx="700716" cy="800100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200026</xdr:colOff>
      <xdr:row>13</xdr:row>
      <xdr:rowOff>1</xdr:rowOff>
    </xdr:from>
    <xdr:to>
      <xdr:col>14</xdr:col>
      <xdr:colOff>733426</xdr:colOff>
      <xdr:row>14</xdr:row>
      <xdr:rowOff>66676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9BACC93-C453-D329-293F-0085463F0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620251" y="6848476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13</xdr:row>
      <xdr:rowOff>457200</xdr:rowOff>
    </xdr:from>
    <xdr:to>
      <xdr:col>14</xdr:col>
      <xdr:colOff>628650</xdr:colOff>
      <xdr:row>14</xdr:row>
      <xdr:rowOff>435304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18BD637-AD04-C808-466B-854EFDD60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582150" y="7305675"/>
          <a:ext cx="466725" cy="44482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923925</xdr:colOff>
      <xdr:row>16</xdr:row>
      <xdr:rowOff>76835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01C0993-AE1C-3B83-F30F-456B03DBB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420225" y="7734300"/>
          <a:ext cx="923925" cy="800735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285752</xdr:colOff>
      <xdr:row>9</xdr:row>
      <xdr:rowOff>30458</xdr:rowOff>
    </xdr:from>
    <xdr:to>
      <xdr:col>14</xdr:col>
      <xdr:colOff>752476</xdr:colOff>
      <xdr:row>9</xdr:row>
      <xdr:rowOff>733425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A012E7C-1BAC-3328-44C1-696DF821A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705977" y="5735933"/>
          <a:ext cx="466724" cy="70296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828675</xdr:colOff>
      <xdr:row>11</xdr:row>
      <xdr:rowOff>791326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5ACCEC3-105B-BA2B-2765-B69334D5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9420225" y="7067550"/>
          <a:ext cx="828675" cy="791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98215</xdr:colOff>
      <xdr:row>0</xdr:row>
      <xdr:rowOff>380998</xdr:rowOff>
    </xdr:from>
    <xdr:to>
      <xdr:col>15</xdr:col>
      <xdr:colOff>481853</xdr:colOff>
      <xdr:row>1</xdr:row>
      <xdr:rowOff>483097</xdr:rowOff>
    </xdr:to>
    <xdr:pic>
      <xdr:nvPicPr>
        <xdr:cNvPr id="2" name="Picture 1" descr="Product, Plate-Mount Swivel Caster with 265-lb. Capacity">
          <a:extLst>
            <a:ext uri="{FF2B5EF4-FFF2-40B4-BE49-F238E27FC236}">
              <a16:creationId xmlns:a16="http://schemas.microsoft.com/office/drawing/2014/main" id="{A150F961-FB02-E0C8-C354-32A47AB0C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774" y="380998"/>
          <a:ext cx="383638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145677</xdr:colOff>
      <xdr:row>3</xdr:row>
      <xdr:rowOff>20030</xdr:rowOff>
    </xdr:from>
    <xdr:to>
      <xdr:col>15</xdr:col>
      <xdr:colOff>694765</xdr:colOff>
      <xdr:row>4</xdr:row>
      <xdr:rowOff>4482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AA2E44-52D8-C613-5EFA-D76A8B486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2236" y="1544030"/>
          <a:ext cx="549088" cy="555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72346</xdr:colOff>
      <xdr:row>2</xdr:row>
      <xdr:rowOff>56029</xdr:rowOff>
    </xdr:from>
    <xdr:to>
      <xdr:col>15</xdr:col>
      <xdr:colOff>1322853</xdr:colOff>
      <xdr:row>2</xdr:row>
      <xdr:rowOff>550208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E33C7AE-62EF-2A79-9025-744C6B58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8905" y="1008529"/>
          <a:ext cx="1250507" cy="494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89647</xdr:colOff>
      <xdr:row>4</xdr:row>
      <xdr:rowOff>198373</xdr:rowOff>
    </xdr:from>
    <xdr:to>
      <xdr:col>15</xdr:col>
      <xdr:colOff>1242172</xdr:colOff>
      <xdr:row>5</xdr:row>
      <xdr:rowOff>16808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0B42D96-D977-32A1-3590-EFFBAACC7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6206" y="2293873"/>
          <a:ext cx="1152525" cy="389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214046</xdr:colOff>
      <xdr:row>4</xdr:row>
      <xdr:rowOff>549089</xdr:rowOff>
    </xdr:from>
    <xdr:to>
      <xdr:col>15</xdr:col>
      <xdr:colOff>914734</xdr:colOff>
      <xdr:row>5</xdr:row>
      <xdr:rowOff>526677</xdr:rowOff>
    </xdr:to>
    <xdr:pic>
      <xdr:nvPicPr>
        <xdr:cNvPr id="8" name="Picture 7" descr="Product, Metric Solid Quad">
          <a:extLst>
            <a:ext uri="{FF2B5EF4-FFF2-40B4-BE49-F238E27FC236}">
              <a16:creationId xmlns:a16="http://schemas.microsoft.com/office/drawing/2014/main" id="{B00809FC-73F4-D617-D8C1-915F4AAEB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0605" y="2644589"/>
          <a:ext cx="70068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217156</xdr:colOff>
      <xdr:row>5</xdr:row>
      <xdr:rowOff>560296</xdr:rowOff>
    </xdr:from>
    <xdr:to>
      <xdr:col>15</xdr:col>
      <xdr:colOff>885265</xdr:colOff>
      <xdr:row>6</xdr:row>
      <xdr:rowOff>512868</xdr:rowOff>
    </xdr:to>
    <xdr:pic>
      <xdr:nvPicPr>
        <xdr:cNvPr id="9" name="Picture 8" descr="Product, Metric Solid Quad">
          <a:extLst>
            <a:ext uri="{FF2B5EF4-FFF2-40B4-BE49-F238E27FC236}">
              <a16:creationId xmlns:a16="http://schemas.microsoft.com/office/drawing/2014/main" id="{681AE761-4B40-CE39-14AE-CC96CA2C6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3715" y="3227296"/>
          <a:ext cx="668109" cy="5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201708</xdr:colOff>
      <xdr:row>7</xdr:row>
      <xdr:rowOff>11206</xdr:rowOff>
    </xdr:from>
    <xdr:to>
      <xdr:col>15</xdr:col>
      <xdr:colOff>571500</xdr:colOff>
      <xdr:row>7</xdr:row>
      <xdr:rowOff>509621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F8D1D01-A211-AD5D-4FB6-62F1EF22B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267" y="3821206"/>
          <a:ext cx="369792" cy="498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190500</xdr:colOff>
      <xdr:row>8</xdr:row>
      <xdr:rowOff>55804</xdr:rowOff>
    </xdr:from>
    <xdr:to>
      <xdr:col>15</xdr:col>
      <xdr:colOff>620246</xdr:colOff>
      <xdr:row>8</xdr:row>
      <xdr:rowOff>559172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A0E3DEF-4D21-DB2F-A391-E8E2B6906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59" y="4437304"/>
          <a:ext cx="429746" cy="503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225638</xdr:colOff>
      <xdr:row>9</xdr:row>
      <xdr:rowOff>89647</xdr:rowOff>
    </xdr:from>
    <xdr:to>
      <xdr:col>15</xdr:col>
      <xdr:colOff>412938</xdr:colOff>
      <xdr:row>9</xdr:row>
      <xdr:rowOff>546287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198A141-F21E-4B9D-1A92-9827DB40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2197" y="5042647"/>
          <a:ext cx="187300" cy="45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1537595</xdr:colOff>
      <xdr:row>10</xdr:row>
      <xdr:rowOff>504265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CDE3B91-8336-EC87-A42A-228CA60D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6559" y="5524500"/>
          <a:ext cx="1537595" cy="504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123266</xdr:colOff>
      <xdr:row>11</xdr:row>
      <xdr:rowOff>89647</xdr:rowOff>
    </xdr:from>
    <xdr:to>
      <xdr:col>15</xdr:col>
      <xdr:colOff>1098178</xdr:colOff>
      <xdr:row>11</xdr:row>
      <xdr:rowOff>698470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37081E9-C141-B66E-1D10-CA1EC0AA8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9825" y="6185647"/>
          <a:ext cx="974912" cy="608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201706</xdr:colOff>
      <xdr:row>12</xdr:row>
      <xdr:rowOff>67235</xdr:rowOff>
    </xdr:from>
    <xdr:to>
      <xdr:col>15</xdr:col>
      <xdr:colOff>717176</xdr:colOff>
      <xdr:row>12</xdr:row>
      <xdr:rowOff>541396</xdr:rowOff>
    </xdr:to>
    <xdr:pic>
      <xdr:nvPicPr>
        <xdr:cNvPr id="17" name="Picture 16" descr="Image of Product. Bottom orientation. T-Slotted Framing, Drop-in Spring Tab Nut, M8 Thread, for 40 mm Rail.">
          <a:extLst>
            <a:ext uri="{FF2B5EF4-FFF2-40B4-BE49-F238E27FC236}">
              <a16:creationId xmlns:a16="http://schemas.microsoft.com/office/drawing/2014/main" id="{C79831A7-422F-DEF8-F3A3-C04F0BB9B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265" y="6925235"/>
          <a:ext cx="515470" cy="474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145677</xdr:colOff>
      <xdr:row>13</xdr:row>
      <xdr:rowOff>33618</xdr:rowOff>
    </xdr:from>
    <xdr:to>
      <xdr:col>15</xdr:col>
      <xdr:colOff>941294</xdr:colOff>
      <xdr:row>13</xdr:row>
      <xdr:rowOff>513991</xdr:rowOff>
    </xdr:to>
    <xdr:pic>
      <xdr:nvPicPr>
        <xdr:cNvPr id="19" name="Picture 18" descr="Image of Product. Front orientation. T-Slotted Framing, Single 4-Slot Rail, Silver, 40 mm Square, Solid.">
          <a:extLst>
            <a:ext uri="{FF2B5EF4-FFF2-40B4-BE49-F238E27FC236}">
              <a16:creationId xmlns:a16="http://schemas.microsoft.com/office/drawing/2014/main" id="{E2B7FAEB-378F-35ED-3EB6-179D6311C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2236" y="7463118"/>
          <a:ext cx="795617" cy="480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246530</xdr:colOff>
      <xdr:row>14</xdr:row>
      <xdr:rowOff>22412</xdr:rowOff>
    </xdr:from>
    <xdr:to>
      <xdr:col>15</xdr:col>
      <xdr:colOff>582706</xdr:colOff>
      <xdr:row>14</xdr:row>
      <xdr:rowOff>480834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3DA1D9E-50FA-353D-81EE-80E3FE74C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089" y="8023412"/>
          <a:ext cx="336176" cy="458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190500</xdr:colOff>
      <xdr:row>15</xdr:row>
      <xdr:rowOff>44825</xdr:rowOff>
    </xdr:from>
    <xdr:to>
      <xdr:col>15</xdr:col>
      <xdr:colOff>773206</xdr:colOff>
      <xdr:row>15</xdr:row>
      <xdr:rowOff>551271</xdr:rowOff>
    </xdr:to>
    <xdr:pic>
      <xdr:nvPicPr>
        <xdr:cNvPr id="21" name="Picture 20" descr="Image of Product. Bottom orientation. T-Slotted Framing, Drop-in Spring Tab Nut, M6 Thread for 40 mm High Rail.">
          <a:extLst>
            <a:ext uri="{FF2B5EF4-FFF2-40B4-BE49-F238E27FC236}">
              <a16:creationId xmlns:a16="http://schemas.microsoft.com/office/drawing/2014/main" id="{C64B1FF4-57D3-34C4-5376-6F84E515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59" y="8617325"/>
          <a:ext cx="582706" cy="506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425823</xdr:colOff>
      <xdr:row>16</xdr:row>
      <xdr:rowOff>56029</xdr:rowOff>
    </xdr:from>
    <xdr:to>
      <xdr:col>15</xdr:col>
      <xdr:colOff>615203</xdr:colOff>
      <xdr:row>17</xdr:row>
      <xdr:rowOff>25583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92E2F58-A83D-A0D8-0688-A41F8F1D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2382" y="9200029"/>
          <a:ext cx="189380" cy="350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235324</xdr:colOff>
      <xdr:row>17</xdr:row>
      <xdr:rowOff>44824</xdr:rowOff>
    </xdr:from>
    <xdr:to>
      <xdr:col>15</xdr:col>
      <xdr:colOff>637499</xdr:colOff>
      <xdr:row>18</xdr:row>
      <xdr:rowOff>22412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CFF8BFF-163A-738E-340B-E26BB63E7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1883" y="9569824"/>
          <a:ext cx="40217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172348</xdr:colOff>
      <xdr:row>18</xdr:row>
      <xdr:rowOff>182465</xdr:rowOff>
    </xdr:from>
    <xdr:to>
      <xdr:col>15</xdr:col>
      <xdr:colOff>1360350</xdr:colOff>
      <xdr:row>19</xdr:row>
      <xdr:rowOff>37760</xdr:rowOff>
    </xdr:to>
    <xdr:pic>
      <xdr:nvPicPr>
        <xdr:cNvPr id="24" name="Picture 23" descr="Image of Product. Front orientation. 1-Arm Brake, Silver, for 40mm&amp;80mm High Rail for Sleeve Bearing Carriage for T-Slotted Framing.">
          <a:extLst>
            <a:ext uri="{FF2B5EF4-FFF2-40B4-BE49-F238E27FC236}">
              <a16:creationId xmlns:a16="http://schemas.microsoft.com/office/drawing/2014/main" id="{D709AB94-2D9F-34B1-FC0C-712FFCE8A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798951">
          <a:off x="13714260" y="9993612"/>
          <a:ext cx="617295" cy="1188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381000</xdr:colOff>
      <xdr:row>19</xdr:row>
      <xdr:rowOff>78441</xdr:rowOff>
    </xdr:from>
    <xdr:to>
      <xdr:col>15</xdr:col>
      <xdr:colOff>562921</xdr:colOff>
      <xdr:row>19</xdr:row>
      <xdr:rowOff>515470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D180F31-C34E-5A02-B0D3-18C17DD3C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7559" y="10936941"/>
          <a:ext cx="181921" cy="437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491061</xdr:colOff>
      <xdr:row>19</xdr:row>
      <xdr:rowOff>537882</xdr:rowOff>
    </xdr:from>
    <xdr:to>
      <xdr:col>15</xdr:col>
      <xdr:colOff>1043267</xdr:colOff>
      <xdr:row>21</xdr:row>
      <xdr:rowOff>44823</xdr:rowOff>
    </xdr:to>
    <xdr:pic>
      <xdr:nvPicPr>
        <xdr:cNvPr id="26" name="Picture 25" descr="Image of Product. Bottom orientation. T-Slotted Framing, Locking Pivot for 80 mm Double/Quad Rail.">
          <a:extLst>
            <a:ext uri="{FF2B5EF4-FFF2-40B4-BE49-F238E27FC236}">
              <a16:creationId xmlns:a16="http://schemas.microsoft.com/office/drawing/2014/main" id="{40A8F175-20B9-24C1-7548-D54A5C9AB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7620" y="11396382"/>
          <a:ext cx="552206" cy="649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212912</xdr:colOff>
      <xdr:row>21</xdr:row>
      <xdr:rowOff>33618</xdr:rowOff>
    </xdr:from>
    <xdr:to>
      <xdr:col>15</xdr:col>
      <xdr:colOff>907677</xdr:colOff>
      <xdr:row>21</xdr:row>
      <xdr:rowOff>540169</xdr:rowOff>
    </xdr:to>
    <xdr:pic>
      <xdr:nvPicPr>
        <xdr:cNvPr id="27" name="Picture 26" descr="Product, Metric Solid Double Six Slot">
          <a:extLst>
            <a:ext uri="{FF2B5EF4-FFF2-40B4-BE49-F238E27FC236}">
              <a16:creationId xmlns:a16="http://schemas.microsoft.com/office/drawing/2014/main" id="{8EDBE3FD-CF3B-B915-0EDB-54510C703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9471" y="12035118"/>
          <a:ext cx="694765" cy="506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347383</xdr:colOff>
      <xdr:row>22</xdr:row>
      <xdr:rowOff>11207</xdr:rowOff>
    </xdr:from>
    <xdr:to>
      <xdr:col>15</xdr:col>
      <xdr:colOff>952500</xdr:colOff>
      <xdr:row>22</xdr:row>
      <xdr:rowOff>529591</xdr:rowOff>
    </xdr:to>
    <xdr:pic>
      <xdr:nvPicPr>
        <xdr:cNvPr id="28" name="Picture 27" descr="Image of Product. Bottom orientation. T-Slotted Framing, Drop-in Spring Loaded Ball Nut, M8 Thread Size.">
          <a:extLst>
            <a:ext uri="{FF2B5EF4-FFF2-40B4-BE49-F238E27FC236}">
              <a16:creationId xmlns:a16="http://schemas.microsoft.com/office/drawing/2014/main" id="{5339545E-072F-EF73-47F2-5D052058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3942" y="12584207"/>
          <a:ext cx="605117" cy="518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425825</xdr:colOff>
      <xdr:row>23</xdr:row>
      <xdr:rowOff>78441</xdr:rowOff>
    </xdr:from>
    <xdr:to>
      <xdr:col>15</xdr:col>
      <xdr:colOff>910704</xdr:colOff>
      <xdr:row>24</xdr:row>
      <xdr:rowOff>22412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CC2E37D-7A12-A236-C1B3-4FA5CD4D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2384" y="13222941"/>
          <a:ext cx="484879" cy="51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448235</xdr:colOff>
      <xdr:row>24</xdr:row>
      <xdr:rowOff>44824</xdr:rowOff>
    </xdr:from>
    <xdr:to>
      <xdr:col>15</xdr:col>
      <xdr:colOff>885264</xdr:colOff>
      <xdr:row>24</xdr:row>
      <xdr:rowOff>508340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07DC3C2-8836-46A7-B4D6-B62C548A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4794" y="13760824"/>
          <a:ext cx="437029" cy="463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381000</xdr:colOff>
      <xdr:row>25</xdr:row>
      <xdr:rowOff>67236</xdr:rowOff>
    </xdr:from>
    <xdr:to>
      <xdr:col>15</xdr:col>
      <xdr:colOff>1053353</xdr:colOff>
      <xdr:row>25</xdr:row>
      <xdr:rowOff>473185</xdr:rowOff>
    </xdr:to>
    <xdr:pic>
      <xdr:nvPicPr>
        <xdr:cNvPr id="31" name="Picture 30" descr="Image of Product. Front orientation. T-Slotted Framing, Single 4-Slot Rail, Silver, 40 mm Square, Solid.">
          <a:extLst>
            <a:ext uri="{FF2B5EF4-FFF2-40B4-BE49-F238E27FC236}">
              <a16:creationId xmlns:a16="http://schemas.microsoft.com/office/drawing/2014/main" id="{6EA36CC3-F5B6-6851-0587-BB496C66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7559" y="14545236"/>
          <a:ext cx="672353" cy="40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392206</xdr:colOff>
      <xdr:row>25</xdr:row>
      <xdr:rowOff>448236</xdr:rowOff>
    </xdr:from>
    <xdr:to>
      <xdr:col>15</xdr:col>
      <xdr:colOff>762000</xdr:colOff>
      <xdr:row>26</xdr:row>
      <xdr:rowOff>553621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4C6E2DB-0F7D-99E5-7F4F-CC16E0A0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8765" y="14926236"/>
          <a:ext cx="369794" cy="676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56030</xdr:colOff>
      <xdr:row>27</xdr:row>
      <xdr:rowOff>56029</xdr:rowOff>
    </xdr:from>
    <xdr:to>
      <xdr:col>15</xdr:col>
      <xdr:colOff>1008530</xdr:colOff>
      <xdr:row>27</xdr:row>
      <xdr:rowOff>731219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8E791FB-396E-C63B-D978-DDF86383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2589" y="15677029"/>
          <a:ext cx="952500" cy="675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257736</xdr:colOff>
      <xdr:row>28</xdr:row>
      <xdr:rowOff>44824</xdr:rowOff>
    </xdr:from>
    <xdr:to>
      <xdr:col>15</xdr:col>
      <xdr:colOff>991353</xdr:colOff>
      <xdr:row>28</xdr:row>
      <xdr:rowOff>437030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BB76B02-B19E-E188-1C28-BF943316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4295" y="16427824"/>
          <a:ext cx="733617" cy="392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235323</xdr:colOff>
      <xdr:row>29</xdr:row>
      <xdr:rowOff>78442</xdr:rowOff>
    </xdr:from>
    <xdr:to>
      <xdr:col>15</xdr:col>
      <xdr:colOff>1008529</xdr:colOff>
      <xdr:row>29</xdr:row>
      <xdr:rowOff>684120</xdr:rowOff>
    </xdr:to>
    <xdr:pic>
      <xdr:nvPicPr>
        <xdr:cNvPr id="36" name="Picture 35" descr="Product, Metric Solid Quad">
          <a:extLst>
            <a:ext uri="{FF2B5EF4-FFF2-40B4-BE49-F238E27FC236}">
              <a16:creationId xmlns:a16="http://schemas.microsoft.com/office/drawing/2014/main" id="{59B60E03-5887-B3DD-5216-85FB662D3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1882" y="17223442"/>
          <a:ext cx="773206" cy="60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201706</xdr:colOff>
      <xdr:row>30</xdr:row>
      <xdr:rowOff>134471</xdr:rowOff>
    </xdr:from>
    <xdr:to>
      <xdr:col>15</xdr:col>
      <xdr:colOff>1019735</xdr:colOff>
      <xdr:row>30</xdr:row>
      <xdr:rowOff>468141</xdr:rowOff>
    </xdr:to>
    <xdr:pic>
      <xdr:nvPicPr>
        <xdr:cNvPr id="37" name="Picture 36" descr="Image of Product. Bottom orientation. Tin-Plated Brass Mil. Spec. Washer, for Number 10 Screw Size, 0.203&quot; ID, 0.438&quot; OD, AN961-10T.">
          <a:extLst>
            <a:ext uri="{FF2B5EF4-FFF2-40B4-BE49-F238E27FC236}">
              <a16:creationId xmlns:a16="http://schemas.microsoft.com/office/drawing/2014/main" id="{DA2B831A-E63D-5E88-8510-79F75FA71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265" y="18041471"/>
          <a:ext cx="818029" cy="33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280148</xdr:colOff>
      <xdr:row>31</xdr:row>
      <xdr:rowOff>33618</xdr:rowOff>
    </xdr:from>
    <xdr:to>
      <xdr:col>15</xdr:col>
      <xdr:colOff>1030942</xdr:colOff>
      <xdr:row>32</xdr:row>
      <xdr:rowOff>9520</xdr:rowOff>
    </xdr:to>
    <xdr:pic>
      <xdr:nvPicPr>
        <xdr:cNvPr id="38" name="Picture 37" descr="Product, Metric Solid Double Six Slot">
          <a:extLst>
            <a:ext uri="{FF2B5EF4-FFF2-40B4-BE49-F238E27FC236}">
              <a16:creationId xmlns:a16="http://schemas.microsoft.com/office/drawing/2014/main" id="{9AC53D91-57CB-00ED-59C5-5F100ABC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6707" y="18512118"/>
          <a:ext cx="750794" cy="547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588202</xdr:colOff>
      <xdr:row>32</xdr:row>
      <xdr:rowOff>22413</xdr:rowOff>
    </xdr:from>
    <xdr:to>
      <xdr:col>15</xdr:col>
      <xdr:colOff>767601</xdr:colOff>
      <xdr:row>32</xdr:row>
      <xdr:rowOff>369794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F5A2ED3-85F5-C863-3AED-1C12BAD1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4761" y="19072413"/>
          <a:ext cx="179399" cy="347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275854</xdr:colOff>
      <xdr:row>33</xdr:row>
      <xdr:rowOff>162049</xdr:rowOff>
    </xdr:from>
    <xdr:to>
      <xdr:col>15</xdr:col>
      <xdr:colOff>817812</xdr:colOff>
      <xdr:row>33</xdr:row>
      <xdr:rowOff>329195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B41AED6-CFC9-52C3-C282-96FCCBD59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291863">
          <a:off x="13719819" y="19405643"/>
          <a:ext cx="167146" cy="541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369794</xdr:colOff>
      <xdr:row>34</xdr:row>
      <xdr:rowOff>56030</xdr:rowOff>
    </xdr:from>
    <xdr:to>
      <xdr:col>15</xdr:col>
      <xdr:colOff>1122901</xdr:colOff>
      <xdr:row>35</xdr:row>
      <xdr:rowOff>33618</xdr:rowOff>
    </xdr:to>
    <xdr:pic>
      <xdr:nvPicPr>
        <xdr:cNvPr id="41" name="Picture 40" descr="Product, Metric Solid Double Six Slot">
          <a:extLst>
            <a:ext uri="{FF2B5EF4-FFF2-40B4-BE49-F238E27FC236}">
              <a16:creationId xmlns:a16="http://schemas.microsoft.com/office/drawing/2014/main" id="{0C1F8F65-44A4-5A40-80E5-2FE4FC5F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6353" y="19868030"/>
          <a:ext cx="753107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67234</xdr:colOff>
      <xdr:row>35</xdr:row>
      <xdr:rowOff>44824</xdr:rowOff>
    </xdr:from>
    <xdr:to>
      <xdr:col>15</xdr:col>
      <xdr:colOff>1053353</xdr:colOff>
      <xdr:row>35</xdr:row>
      <xdr:rowOff>1032915</xdr:rowOff>
    </xdr:to>
    <xdr:pic>
      <xdr:nvPicPr>
        <xdr:cNvPr id="42" name="Picture 41" descr="40-8016">
          <a:extLst>
            <a:ext uri="{FF2B5EF4-FFF2-40B4-BE49-F238E27FC236}">
              <a16:creationId xmlns:a16="http://schemas.microsoft.com/office/drawing/2014/main" id="{E88D8D68-23CA-1351-6CC5-482CAF3E1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5352" y="20428324"/>
          <a:ext cx="986119" cy="988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172964</xdr:colOff>
      <xdr:row>36</xdr:row>
      <xdr:rowOff>89646</xdr:rowOff>
    </xdr:from>
    <xdr:to>
      <xdr:col>15</xdr:col>
      <xdr:colOff>732141</xdr:colOff>
      <xdr:row>36</xdr:row>
      <xdr:rowOff>649941</xdr:rowOff>
    </xdr:to>
    <xdr:pic>
      <xdr:nvPicPr>
        <xdr:cNvPr id="43" name="Picture 42" descr="40-2140">
          <a:extLst>
            <a:ext uri="{FF2B5EF4-FFF2-40B4-BE49-F238E27FC236}">
              <a16:creationId xmlns:a16="http://schemas.microsoft.com/office/drawing/2014/main" id="{487E6BC7-5F83-C03A-2464-129ADC68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1082" y="21616146"/>
          <a:ext cx="559177" cy="56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246530</xdr:colOff>
      <xdr:row>37</xdr:row>
      <xdr:rowOff>347383</xdr:rowOff>
    </xdr:from>
    <xdr:to>
      <xdr:col>15</xdr:col>
      <xdr:colOff>974911</xdr:colOff>
      <xdr:row>38</xdr:row>
      <xdr:rowOff>694764</xdr:rowOff>
    </xdr:to>
    <xdr:pic>
      <xdr:nvPicPr>
        <xdr:cNvPr id="44" name="Picture 43" descr="3/4 in. x 4 ft. x 8 ft. Melamine White MDF Panel">
          <a:extLst>
            <a:ext uri="{FF2B5EF4-FFF2-40B4-BE49-F238E27FC236}">
              <a16:creationId xmlns:a16="http://schemas.microsoft.com/office/drawing/2014/main" id="{17FB8E1A-6A00-7383-7F43-79B14DAE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4648" y="22568648"/>
          <a:ext cx="728381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260596</xdr:colOff>
      <xdr:row>38</xdr:row>
      <xdr:rowOff>801012</xdr:rowOff>
    </xdr:from>
    <xdr:to>
      <xdr:col>15</xdr:col>
      <xdr:colOff>699264</xdr:colOff>
      <xdr:row>39</xdr:row>
      <xdr:rowOff>262873</xdr:rowOff>
    </xdr:to>
    <xdr:pic>
      <xdr:nvPicPr>
        <xdr:cNvPr id="45" name="Picture 44" descr="NavePoint 12U Vertical Rack Rail Pair DIY Kit with Hardware, Black">
          <a:extLst>
            <a:ext uri="{FF2B5EF4-FFF2-40B4-BE49-F238E27FC236}">
              <a16:creationId xmlns:a16="http://schemas.microsoft.com/office/drawing/2014/main" id="{BD55F98F-98EA-3A72-5E5E-E87C382E9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634025">
          <a:off x="13523706" y="23318285"/>
          <a:ext cx="268684" cy="438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AD4325-B08B-4ADC-8D30-03B510AE25B0}" name="Table1" displayName="Table1" ref="A1:O54" totalsRowShown="0" headerRowDxfId="28" dataDxfId="27">
  <autoFilter ref="A1:O54" xr:uid="{52924D5C-B5A9-4DE5-AC19-75D71AD6CBE0}"/>
  <tableColumns count="15">
    <tableColumn id="1" xr3:uid="{38D849F1-0376-411B-B1D2-491A8B5B662F}" name="LINE" dataDxfId="26"/>
    <tableColumn id="2" xr3:uid="{90F5089C-E7E8-4738-B2F5-9311B3B881C8}" name="QUANTITY" dataDxfId="25"/>
    <tableColumn id="3" xr3:uid="{C5099A5B-A4C8-4C0C-83F9-905D3B382FEA}" name="PRODUCT " dataDxfId="24"/>
    <tableColumn id="10" xr3:uid="{74DDCA41-10AB-484D-A3F1-F6E6ACCD3933}" name="UNIT OF MEASURE" dataDxfId="23"/>
    <tableColumn id="4" xr3:uid="{FEF91C06-9CDC-4FE6-814D-99F2DB9A8674}" name="LENGTH (IN)" dataDxfId="22"/>
    <tableColumn id="5" xr3:uid="{F934F5C7-A35D-42FF-BEEF-53776A59FC74}" name="LENGTH (MM)" dataDxfId="21"/>
    <tableColumn id="6" xr3:uid="{2D2A7D5F-7059-4712-98AC-ADCA4E6B040D}" name="WIDTH (IN)" dataDxfId="20"/>
    <tableColumn id="7" xr3:uid="{99C4FACC-E2B7-4733-9A83-E2256E02C581}" name="WIDTH (MM)" dataDxfId="19"/>
    <tableColumn id="8" xr3:uid="{F3367D52-E1E7-4E62-8511-40C0E0448B72}" name="THICKNESS (IN)" dataDxfId="18"/>
    <tableColumn id="9" xr3:uid="{28E4EBF7-E782-4848-AF67-D3F80C5AEDC4}" name="THICKNESS (MM)" dataDxfId="17"/>
    <tableColumn id="11" xr3:uid="{6B56D070-D715-4B22-837E-71311EC7531D}" name="DESCRIPTION" dataDxfId="16"/>
    <tableColumn id="12" xr3:uid="{6900FA3B-0E92-4169-BABD-3A73C603699A}" name="UNIT PRICE ($)" dataDxfId="15"/>
    <tableColumn id="13" xr3:uid="{D7D3BD03-09E1-4BB6-A72E-DE45C33347C9}" name="TOTAL ($)" dataDxfId="14"/>
    <tableColumn id="14" xr3:uid="{5D784492-4D4E-4F18-808A-1D89E62A75B0}" name="SUPPLIER" dataDxfId="13"/>
    <tableColumn id="15" xr3:uid="{1B98F399-4CDB-4D53-8DB6-10FADB2B06AA}" name="NOTES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CA9BE0-325C-4A98-BAD3-B17FDD58D152}" name="Table4" displayName="Table4" ref="A1:J8" totalsRowShown="0" headerRowDxfId="11" headerRowBorderDxfId="10" tableBorderDxfId="9">
  <autoFilter ref="A1:J8" xr:uid="{6C15CDEB-89B0-4C25-B2B3-16EDE6CD5FAD}"/>
  <tableColumns count="10">
    <tableColumn id="1" xr3:uid="{A819117A-0BBB-42E6-9E14-46E4B247D588}" name="LINE">
      <calculatedColumnFormula>A1+1</calculatedColumnFormula>
    </tableColumn>
    <tableColumn id="2" xr3:uid="{60A9EA65-5A0B-4E91-949A-09B649938773}" name="LINE ON MAIN BOM"/>
    <tableColumn id="3" xr3:uid="{ADC053A1-828A-4DF7-88A8-18B94B34AF6D}" name="QUANTITY"/>
    <tableColumn id="4" xr3:uid="{BBF99B2C-7901-4E11-B4C7-743F12532D80}" name="PRODUCT "/>
    <tableColumn id="5" xr3:uid="{2E9AF8C4-70BA-4D66-A3C5-E25F1A24DA2A}" name="UNIT OF MEASURE"/>
    <tableColumn id="6" xr3:uid="{B98D5A5E-DEE6-49C8-A38C-8B6C343E6243}" name="DESCRIPTION"/>
    <tableColumn id="7" xr3:uid="{DE2BFE56-3192-442D-B508-6E39B1B60796}" name="UNIT PRICE ($)"/>
    <tableColumn id="8" xr3:uid="{FC11BA80-A565-4537-A4A4-AEEC0F6756BB}" name="TOTAL ($)"/>
    <tableColumn id="9" xr3:uid="{A9CB57F4-6C29-45D4-A2B3-7DBCB81E7F6C}" name="SUPPLIER"/>
    <tableColumn id="10" xr3:uid="{62001EE9-7CC2-4D3B-96E1-E218A99C16BC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8B0F2B-0981-4863-96BB-6D0B5A620C10}" name="Table13" displayName="Table13" ref="A1:G10" totalsRowShown="0" headerRowDxfId="8" dataDxfId="7">
  <autoFilter ref="A1:G10" xr:uid="{1F4B16B0-9218-4180-B0E3-3E8B372456CD}"/>
  <tableColumns count="7">
    <tableColumn id="1" xr3:uid="{E03E49E2-1091-4A11-9B60-F35F8E7B45C2}" name="Line" dataDxfId="6"/>
    <tableColumn id="2" xr3:uid="{DA525FEA-CA86-4BA8-A502-8B18FE947B7D}" name="Quantity " dataDxfId="5"/>
    <tableColumn id="3" xr3:uid="{16972F4D-D4A8-4820-B38D-60AE52DCCD8B}" name="Product " dataDxfId="4"/>
    <tableColumn id="11" xr3:uid="{EB4AFBFD-BB26-4619-9C4B-9D9D92473611}" name="Description" dataDxfId="3"/>
    <tableColumn id="13" xr3:uid="{566EB7BD-7E47-4AAF-9E93-C285A0D59745}" name="Price ($)" dataDxfId="2"/>
    <tableColumn id="14" xr3:uid="{784BEE32-D2E0-4D5B-9DCD-33EF43C2CC32}" name="Supplier" dataDxfId="1"/>
    <tableColumn id="15" xr3:uid="{39C011A9-7060-4228-832F-AFE2A81EC23A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cmaster.com/3136N74-3136N744/" TargetMode="External"/><Relationship Id="rId13" Type="http://schemas.openxmlformats.org/officeDocument/2006/relationships/hyperlink" Target="https://www.mcmaster.com/5537T53/" TargetMode="External"/><Relationship Id="rId18" Type="http://schemas.openxmlformats.org/officeDocument/2006/relationships/hyperlink" Target="https://us.misumi-ec.com/vona2/detail/110302690310/?CategorySpec=unitType%3a%3a1%0900000042730%3a%3amig00000001495364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b%22%2c%2200000332757%22%3a%22180%22%2c%22fixedInfo%22%3a%22MDM00001302447110302690310-1897579906-1255582774045885826%7c26%22%7d&amp;Tab=wysiwyg_area_0" TargetMode="External"/><Relationship Id="rId26" Type="http://schemas.openxmlformats.org/officeDocument/2006/relationships/hyperlink" Target="https://www.amazon.com/Skelang-Leveling-Retractable-Workbench-Equipment/dp/B0CJRGY6B6/ref=pd_rhf_d_sc_s_pd_sbs_rvi_sccl_2_5/132-7840659-8126066?pd_rd_w=BdHGC&amp;content-id=amzn1.sym.a089f039-4dde-401a-9041-8b534ae99e65&amp;pf_rd_p=a089f039-4dde-401a-9041-8b534ae99e65&amp;pf_rd_r=RZ8Y85MSGPHXJGA6CQCT&amp;pd_rd_wg=6cc29&amp;pd_rd_r=0dc4d699-f355-4671-a42a-7a1b6ce819b7&amp;pd_rd_i=B082NRTPBD&amp;th=1" TargetMode="External"/><Relationship Id="rId3" Type="http://schemas.openxmlformats.org/officeDocument/2006/relationships/hyperlink" Target="https://www.mcmaster.com/5537T959/" TargetMode="External"/><Relationship Id="rId21" Type="http://schemas.openxmlformats.org/officeDocument/2006/relationships/hyperlink" Target="https://www.amazon.com/ZXHAO-Elastic-Nickel-Plated-Aluminum-Extrusion/dp/B088WV5KZT/ref=sr_1_3?crid=2URTXUSD4LM5H&amp;keywords=m8+t+slot+nut&amp;qid=1698681144&amp;sprefix=T+nut+M8%2Caps%2C81&amp;sr=8-3" TargetMode="External"/><Relationship Id="rId7" Type="http://schemas.openxmlformats.org/officeDocument/2006/relationships/hyperlink" Target="https://www.mcmaster.com/5537T619/" TargetMode="External"/><Relationship Id="rId12" Type="http://schemas.openxmlformats.org/officeDocument/2006/relationships/hyperlink" Target="https://www.mcmaster.com/5537T968/" TargetMode="External"/><Relationship Id="rId17" Type="http://schemas.openxmlformats.org/officeDocument/2006/relationships/hyperlink" Target="https://us.misumi-ec.com/vona2/detail/110302690310/?CategorySpec=unitType%3a%3a1%0900000042730%3a%3amig00000001495364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b%22%2c%2200000332757%22%3a%22300%22%2c%22fixedInfo%22%3a%22MDM00001302447110302690310-1897579906-1255582774045885826%7c26%22%7d&amp;Tab=wysiwyg_area_0" TargetMode="External"/><Relationship Id="rId25" Type="http://schemas.openxmlformats.org/officeDocument/2006/relationships/hyperlink" Target="https://www.amazon.com/gp/product/B09G6MTKVY/ref=ox_sc_act_title_3?smid=A37669IFES6A93&amp;th=1" TargetMode="External"/><Relationship Id="rId2" Type="http://schemas.openxmlformats.org/officeDocument/2006/relationships/hyperlink" Target="https://www.mcmaster.com/5537T977/" TargetMode="External"/><Relationship Id="rId16" Type="http://schemas.openxmlformats.org/officeDocument/2006/relationships/hyperlink" Target="https://www.mcmaster.com/catalog/129/2188/3136N74" TargetMode="External"/><Relationship Id="rId20" Type="http://schemas.openxmlformats.org/officeDocument/2006/relationships/hyperlink" Target="https://www.amazon.com/2020-Bracket-Aluminum-Extrusion-Connector/dp/B0BK24Q9TV/ref=sr_1_7?crid=13CZS6CELDDWR&amp;keywords=aluminum%2Bextrusion%2Bbracket&amp;qid=1698637948&amp;sprefix=aluminum%2Bextrusion%2Bbrac%2Caps%2C90&amp;sr=8-7&amp;th=1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www.mcmaster.com/5537T6/" TargetMode="External"/><Relationship Id="rId6" Type="http://schemas.openxmlformats.org/officeDocument/2006/relationships/hyperlink" Target="https://www.mcmaster.com/5537T371/" TargetMode="External"/><Relationship Id="rId11" Type="http://schemas.openxmlformats.org/officeDocument/2006/relationships/hyperlink" Target="https://us.misumi-ec.com/vona2/detail/110302690310/?CategorySpec=unitType%3a%3a1%0900000042730%3a%3amig00000001495364&amp;list=PageCategory&amp;curSearch=%7b%22field%22%3a%22%40search%22%2c%22seriesCode%22%3a%22110302690310%22%2c%22innerCode%22%3a%22%22%2c%22sort%22%3a1%2c%22specSortFlag%22%3a0%2c%22allSpecFlag%22%3a0%2c%22page%22%3a1%2c%22pageSize%22%3a%2260%22%2c%2200000042719%22%3a%22c%22%2c%2200000332757%22%3a%22260%22%2c%22fixedInfo%22%3a%22MDM00001298697110302690310-1897579906-1255582774045885826%7c26%22%7d&amp;Tab=wysiwyg_area_0" TargetMode="External"/><Relationship Id="rId24" Type="http://schemas.openxmlformats.org/officeDocument/2006/relationships/hyperlink" Target="https://www.amazon.com/gp/product/B0C2BJZGLF/ref=ox_sc_act_title_4?smid=A2KAGKE1Y9Z8AI&amp;psc=1" TargetMode="External"/><Relationship Id="rId5" Type="http://schemas.openxmlformats.org/officeDocument/2006/relationships/hyperlink" Target="https://8020.net/40-2407.html" TargetMode="External"/><Relationship Id="rId15" Type="http://schemas.openxmlformats.org/officeDocument/2006/relationships/hyperlink" Target="https://us.misumi-ec.com/vona2/detail/110302690740/?CategorySpec=unitType%3a%3a1%0900000042730%3a%3amig00000001490204&amp;list=PageCategory&amp;curSearch=%7b%22field%22%3a%22%40search%22%2c%22seriesCode%22%3a%22110302690740%22%2c%22innerCode%22%3a%22%22%2c%22sort%22%3a1%2c%22specSortFlag%22%3a0%2c%22allSpecFlag%22%3a0%2c%22page%22%3a1%2c%22pageSize%22%3a%2260%22%2c%2200000332761%22%3a%221200%22%2c%22typeCode%22%3a%22HFS8-8080%22%2c%22fixedInfo%22%3a%22MDM00001302470110302690740-1897579906-1255582774045885826%7c13%22%7d&amp;Tab=wysiwyg_area_0" TargetMode="External"/><Relationship Id="rId23" Type="http://schemas.openxmlformats.org/officeDocument/2006/relationships/hyperlink" Target="https://www.amazon.com/M8-1-25-Button-Socket-Screws-Stainless/dp/B086W8BJ4X/ref=d_pd_d_sim_b2b_sccl_3_3/144-6362686-4358021?pd_rd_w=b0xGf&amp;content-id=amzn1.sym.9dc569b7-9cd2-4b94-a658-c9ded15c627a&amp;pf_rd_p=9dc569b7-9cd2-4b94-a658-c9ded15c627a&amp;pf_rd_r=43NXY7PHEPEJXAA924JS&amp;pd_rd_wg=g63ef&amp;pd_rd_r=cba7bd9a-f33a-44e6-b03f-3ef8e31276dc&amp;pd_rd_i=B086W8BJ4X&amp;th=1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us.misumi-ec.com/vona2/detail/110302371970/?ProductCode=GFBL8-4080-260" TargetMode="External"/><Relationship Id="rId19" Type="http://schemas.openxmlformats.org/officeDocument/2006/relationships/hyperlink" Target="https://us.misumi-ec.com/vona2/detail/110302690310/?CategorySpec=unitType%3a%3a1%0900000042730%3a%3amig00000001495364&amp;list=PageCategory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a%22%2c%2200000332757%22%3a%22200%22%2c%22fixedInfo%22%3a%22MDM00001302496110302690310-1897579906-1255582774045885826%7c39%22%7d&amp;Tab=wysiwyg_area_0" TargetMode="External"/><Relationship Id="rId4" Type="http://schemas.openxmlformats.org/officeDocument/2006/relationships/hyperlink" Target="https://www.mcmaster.com/5537T665/" TargetMode="External"/><Relationship Id="rId9" Type="http://schemas.openxmlformats.org/officeDocument/2006/relationships/hyperlink" Target="https://us.misumi-ec.com/vona2/detail/110302691260/?CategorySpec=unitType%3a%3a1%0900000042730%3a%3amig00000001504150&amp;list=PageCategory&amp;curSearch=%7b%22field%22%3a%22%40search%22%2c%22seriesCode%22%3a%22110302691260%22%2c%22innerCode%22%3a%22%22%2c%22sort%22%3a1%2c%22specSortFlag%22%3a0%2c%22allSpecFlag%22%3a0%2c%22page%22%3a1%2c%22pageSize%22%3a%2260%22%2c%2200000332765%22%3a%221280%22%2c%22typeCode%22%3a%22HFS8-80160%22%2c%22fixedInfo%22%3a%22MDM00001302503110302691260-1897579906-1255582774045885826%7c13%22%7d&amp;Tab=wysiwyg_area_0" TargetMode="External"/><Relationship Id="rId14" Type="http://schemas.openxmlformats.org/officeDocument/2006/relationships/hyperlink" Target="https://us.misumi-ec.com/vona2/detail/110302689860/?list=PageCategory&amp;curSearch=%7b%22field%22%3a%22%40search%22%2c%22seriesCode%22%3a%22110302689860%22%2c%22innerCode%22%3a%22%22%2c%22sort%22%3a1%2c%22specSortFlag%22%3a0%2c%22allSpecFlag%22%3a0%2c%22page%22%3a1%2c%22pageSize%22%3a%2260%22%2c%22jp000151688%22%3a%22mig00000000009801%22%2c%22fixedInfo%22%3a%22innerCode%3aMDM00001299079%7c13%22%7d&amp;Tab=wysiwyg_area_0" TargetMode="External"/><Relationship Id="rId22" Type="http://schemas.openxmlformats.org/officeDocument/2006/relationships/hyperlink" Target="https://www.amazon.com/gp/product/B08DRC5D4C/ref=ox_sc_act_title_1?smid=A17K2SAFK99DGD&amp;th=1" TargetMode="External"/><Relationship Id="rId27" Type="http://schemas.openxmlformats.org/officeDocument/2006/relationships/hyperlink" Target="https://www.amazon.com/gp/product/B083S2C6VJ/ref=ox_sc_act_title_1?smid=A19VW1BL9ZXZVA&amp;psc=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cmaster.com/6575N271/" TargetMode="External"/><Relationship Id="rId18" Type="http://schemas.openxmlformats.org/officeDocument/2006/relationships/hyperlink" Target="https://us.misumi-ec.com/vona2/detail/110302691260/?CategorySpec=unitType%3a%3a1%0900000042730%3a%3amig00000001504150&amp;list=PageCategory&amp;curSearch=%7b%22field%22%3a%22%40search%22%2c%22seriesCode%22%3a%22110302691260%22%2c%22innerCode%22%3a%22%22%2c%22sort%22%3a1%2c%22specSortFlag%22%3a0%2c%22allSpecFlag%22%3a0%2c%22page%22%3a1%2c%22pageSize%22%3a%2260%22%2c%2200000332765%22%3a%22600%22%2c%22typeCode%22%3a%22HFS8-80160%22%2c%22fixedInfo%22%3a%22MDM00001302503110302691260-1897579906-1255582774045885826%7c13%22%7d&amp;Tab=wysiwyg_area_0" TargetMode="External"/><Relationship Id="rId26" Type="http://schemas.openxmlformats.org/officeDocument/2006/relationships/hyperlink" Target="https://us.misumi-ec.com/vona2/detail/110302690740/?CategorySpec=unitType%3a%3a1%0900000042730%3a%3amig00000001490204&amp;list=PageCategory&amp;curSearch=%7b%22field%22%3a%22%40search%22%2c%22seriesCode%22%3a%22110302690740%22%2c%22innerCode%22%3a%22%22%2c%22sort%22%3a1%2c%22specSortFlag%22%3a0%2c%22allSpecFlag%22%3a0%2c%22page%22%3a1%2c%22pageSize%22%3a%2260%22%2c%2200000332761%22%3a%221200%22%2c%22typeCode%22%3a%22HFS8-8080%22%2c%22fixedInfo%22%3a%22MDM00001302470110302690740-1897579906-1255582774045885826%7c13%22%7d&amp;Tab=wysiwyg_area_0" TargetMode="External"/><Relationship Id="rId39" Type="http://schemas.openxmlformats.org/officeDocument/2006/relationships/hyperlink" Target="https://www.amazon.com/gp/product/B09G6MTKVY/ref=ox_sc_act_title_3?smid=A37669IFES6A93&amp;th=1" TargetMode="External"/><Relationship Id="rId21" Type="http://schemas.openxmlformats.org/officeDocument/2006/relationships/hyperlink" Target="https://us.misumi-ec.com/vona2/detail/110302371970/?ProductCode=GFBL8-4080-260" TargetMode="External"/><Relationship Id="rId34" Type="http://schemas.openxmlformats.org/officeDocument/2006/relationships/hyperlink" Target="https://www.amazon.com/Woodcraft-Woodshop-Medium-Density-Fibreboard-MDF/dp/B083S2HH9Y/ref=sr_1_247?crid=15Z92OJYUE6VQ&amp;keywords=mdf+board&amp;qid=1698679759&amp;sprefix=mdf%2Caps%2C92&amp;sr=8-247" TargetMode="External"/><Relationship Id="rId7" Type="http://schemas.openxmlformats.org/officeDocument/2006/relationships/hyperlink" Target="https://8020.net/40-2407.html" TargetMode="External"/><Relationship Id="rId2" Type="http://schemas.openxmlformats.org/officeDocument/2006/relationships/hyperlink" Target="https://www.mcmaster.com/5537T977/" TargetMode="External"/><Relationship Id="rId16" Type="http://schemas.openxmlformats.org/officeDocument/2006/relationships/hyperlink" Target="https://www.mcmaster.com/5537T914/" TargetMode="External"/><Relationship Id="rId20" Type="http://schemas.openxmlformats.org/officeDocument/2006/relationships/hyperlink" Target="https://us.misumi-ec.com/vona2/detail/110302690310/?CategorySpec=unitType%3a%3a1%0900000042730%3a%3amig00000001495364&amp;list=PageCategory&amp;curSearch=%7b%22field%22%3a%22%40search%22%2c%22seriesCode%22%3a%22110302690310%22%2c%22innerCode%22%3a%22%22%2c%22sort%22%3a1%2c%22specSortFlag%22%3a0%2c%22allSpecFlag%22%3a0%2c%22page%22%3a1%2c%22pageSize%22%3a%2260%22%2c%2200000042719%22%3a%22c%22%2c%2200000332757%22%3a%22180%22%2c%22fixedInfo%22%3a%22MDM00001298697110302690310-1897579906-1255582774045885826%7c26%22%7d&amp;Tab=wysiwyg_area_0" TargetMode="External"/><Relationship Id="rId29" Type="http://schemas.openxmlformats.org/officeDocument/2006/relationships/hyperlink" Target="https://us.misumi-ec.com/vona2/detail/110302690310/?CategorySpec=unitType%3a%3a1%0900000042730%3a%3amig00000001495364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b%22%2c%2200000332757%22%3a%22300%22%2c%22fixedInfo%22%3a%22MDM00001302447110302690310-1897579906-1255582774045885826%7c26%22%7d&amp;Tab=wysiwyg_area_0" TargetMode="External"/><Relationship Id="rId41" Type="http://schemas.openxmlformats.org/officeDocument/2006/relationships/drawing" Target="../drawings/drawing2.xml"/><Relationship Id="rId1" Type="http://schemas.openxmlformats.org/officeDocument/2006/relationships/hyperlink" Target="https://www.mcmaster.com/5537T6/" TargetMode="External"/><Relationship Id="rId6" Type="http://schemas.openxmlformats.org/officeDocument/2006/relationships/hyperlink" Target="https://www.mcmaster.com/5537t66/" TargetMode="External"/><Relationship Id="rId11" Type="http://schemas.openxmlformats.org/officeDocument/2006/relationships/hyperlink" Target="https://us.misumi-ec.com/vona2/detail/110302690740/?CategorySpec=unitType%3a%3a1%0900000042730%3a%3amig00000001490204&amp;list=PageCategory&amp;curSearch=%7b%22field%22%3a%22%40search%22%2c%22seriesCode%22%3a%22110302690740%22%2c%22innerCode%22%3a%22%22%2c%22sort%22%3a1%2c%22specSortFlag%22%3a0%2c%22allSpecFlag%22%3a0%2c%22page%22%3a1%2c%22pageSize%22%3a%2260%22%2c%2200000332761%22%3a%221200%22%2c%22typeCode%22%3a%22HFSH8-8080%22%2c%22fixedInfo%22%3a%22MDM00001302485110302690740-1897579906-1255582774045885826%7c13%22%7d&amp;Tab=wysiwyg_area_0" TargetMode="External"/><Relationship Id="rId24" Type="http://schemas.openxmlformats.org/officeDocument/2006/relationships/hyperlink" Target="https://www.mcmaster.com/5537T53/" TargetMode="External"/><Relationship Id="rId32" Type="http://schemas.openxmlformats.org/officeDocument/2006/relationships/hyperlink" Target="https://www.amazon.com/gp/product/B0BL43TKFH/ref=ox_sc_act_title_1?smid=A1EJ0LMBT4J29E&amp;psc=1" TargetMode="External"/><Relationship Id="rId37" Type="http://schemas.openxmlformats.org/officeDocument/2006/relationships/hyperlink" Target="https://www.amazon.com/M8-1-25-Button-Socket-Screws-Stainless/dp/B086W8BJ4X/ref=d_pd_d_sim_b2b_sccl_3_3/144-6362686-4358021?pd_rd_w=b0xGf&amp;content-id=amzn1.sym.9dc569b7-9cd2-4b94-a658-c9ded15c627a&amp;pf_rd_p=9dc569b7-9cd2-4b94-a658-c9ded15c627a&amp;pf_rd_r=43NXY7PHEPEJXAA924JS&amp;pd_rd_wg=g63ef&amp;pd_rd_r=cba7bd9a-f33a-44e6-b03f-3ef8e31276dc&amp;pd_rd_i=B086W8BJ4X&amp;th=1" TargetMode="External"/><Relationship Id="rId40" Type="http://schemas.openxmlformats.org/officeDocument/2006/relationships/printerSettings" Target="../printerSettings/printerSettings2.bin"/><Relationship Id="rId5" Type="http://schemas.openxmlformats.org/officeDocument/2006/relationships/hyperlink" Target="https://www.mcmaster.com/5537T665/" TargetMode="External"/><Relationship Id="rId15" Type="http://schemas.openxmlformats.org/officeDocument/2006/relationships/hyperlink" Target="https://www.mcmaster.com/5537T587-5537T546/" TargetMode="External"/><Relationship Id="rId23" Type="http://schemas.openxmlformats.org/officeDocument/2006/relationships/hyperlink" Target="https://www.mcmaster.com/5537T968/" TargetMode="External"/><Relationship Id="rId28" Type="http://schemas.openxmlformats.org/officeDocument/2006/relationships/hyperlink" Target="https://www.mcmaster.com/catalog/129/2188/3136N74" TargetMode="External"/><Relationship Id="rId36" Type="http://schemas.openxmlformats.org/officeDocument/2006/relationships/hyperlink" Target="https://www.amazon.com/gp/product/B08DRC5D4C/ref=ox_sc_act_title_1?smid=A17K2SAFK99DGD&amp;th=1" TargetMode="External"/><Relationship Id="rId10" Type="http://schemas.openxmlformats.org/officeDocument/2006/relationships/hyperlink" Target="https://www.mcmaster.com/5537T95-5537T727/" TargetMode="External"/><Relationship Id="rId19" Type="http://schemas.openxmlformats.org/officeDocument/2006/relationships/hyperlink" Target="https://us.misumi-ec.com/vona2/detail/110302691260/?CategorySpec=unitType%3a%3a1%0900000042730%3a%3amig00000001504150&amp;list=PageCategory&amp;curSearch=%7b%22field%22%3a%22%40search%22%2c%22seriesCode%22%3a%22110302691260%22%2c%22innerCode%22%3a%22%22%2c%22sort%22%3a1%2c%22specSortFlag%22%3a0%2c%22allSpecFlag%22%3a0%2c%22page%22%3a1%2c%22pageSize%22%3a%2260%22%2c%2200000332765%22%3a%221280%22%2c%22typeCode%22%3a%22HFS8-80160%22%2c%22fixedInfo%22%3a%22MDM00001302503110302691260-1897579906-1255582774045885826%7c13%22%7d&amp;Tab=wysiwyg_area_0" TargetMode="External"/><Relationship Id="rId31" Type="http://schemas.openxmlformats.org/officeDocument/2006/relationships/hyperlink" Target="https://us.misumi-ec.com/vona2/detail/110302690310/?CategorySpec=unitType%3a%3a1%0900000042730%3a%3amig00000001495364&amp;list=PageCategory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a%22%2c%2200000332757%22%3a%22200%22%2c%22fixedInfo%22%3a%22MDM00001302496110302690310-1897579906-1255582774045885826%7c39%22%7d&amp;Tab=wysiwyg_area_0" TargetMode="External"/><Relationship Id="rId4" Type="http://schemas.openxmlformats.org/officeDocument/2006/relationships/hyperlink" Target="https://www.mcmaster.com/5537T964/" TargetMode="External"/><Relationship Id="rId9" Type="http://schemas.openxmlformats.org/officeDocument/2006/relationships/hyperlink" Target="https://www.mcmaster.com/5537T619/" TargetMode="External"/><Relationship Id="rId14" Type="http://schemas.openxmlformats.org/officeDocument/2006/relationships/hyperlink" Target="https://www.mcmaster.com/3136N74-3136N744/" TargetMode="External"/><Relationship Id="rId22" Type="http://schemas.openxmlformats.org/officeDocument/2006/relationships/hyperlink" Target="https://us.misumi-ec.com/vona2/detail/110302690310/?CategorySpec=unitType%3a%3a1%0900000042730%3a%3amig00000001495364&amp;list=PageCategory&amp;curSearch=%7b%22field%22%3a%22%40search%22%2c%22seriesCode%22%3a%22110302690310%22%2c%22innerCode%22%3a%22%22%2c%22sort%22%3a1%2c%22specSortFlag%22%3a0%2c%22allSpecFlag%22%3a0%2c%22page%22%3a1%2c%22pageSize%22%3a%2260%22%2c%2200000042719%22%3a%22c%22%2c%2200000332757%22%3a%22260%22%2c%22fixedInfo%22%3a%22MDM00001298697110302690310-1897579906-1255582774045885826%7c26%22%7d&amp;Tab=wysiwyg_area_0" TargetMode="External"/><Relationship Id="rId27" Type="http://schemas.openxmlformats.org/officeDocument/2006/relationships/hyperlink" Target="https://us.misumi-ec.com/vona2/detail/110302691260/?CategorySpec=unitType%3a%3a1%0900000042730%3a%3amig00000001504150&amp;list=PageCategory&amp;curSearch=%7b%22field%22%3a%22%40search%22%2c%22seriesCode%22%3a%22110302691260%22%2c%22innerCode%22%3a%22%22%2c%22sort%22%3a1%2c%22specSortFlag%22%3a0%2c%22allSpecFlag%22%3a0%2c%22page%22%3a1%2c%22pageSize%22%3a%2260%22%2c%2200000332765%22%3a%221800%22%2c%22typeCode%22%3a%22HFS8-80160%22%2c%22fixedInfo%22%3a%22MDM00001302503110302691260-1897579906-1255582774045885826%7c13%22%7d&amp;Tab=wysiwyg_area_0" TargetMode="External"/><Relationship Id="rId30" Type="http://schemas.openxmlformats.org/officeDocument/2006/relationships/hyperlink" Target="https://us.misumi-ec.com/vona2/detail/110302690310/?CategorySpec=unitType%3a%3a1%0900000042730%3a%3amig00000001495364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b%22%2c%2200000332757%22%3a%22180%22%2c%22fixedInfo%22%3a%22MDM00001302447110302690310-1897579906-1255582774045885826%7c26%22%7d&amp;Tab=wysiwyg_area_0" TargetMode="External"/><Relationship Id="rId35" Type="http://schemas.openxmlformats.org/officeDocument/2006/relationships/hyperlink" Target="https://www.amazon.com/ZXHAO-Elastic-Nickel-Plated-Aluminum-Extrusion/dp/B088WV5KZT/ref=sr_1_3?crid=2URTXUSD4LM5H&amp;keywords=m8+t+slot+nut&amp;qid=1698681144&amp;sprefix=T+nut+M8%2Caps%2C81&amp;sr=8-3" TargetMode="External"/><Relationship Id="rId8" Type="http://schemas.openxmlformats.org/officeDocument/2006/relationships/hyperlink" Target="https://www.mcmaster.com/5537T371/" TargetMode="External"/><Relationship Id="rId3" Type="http://schemas.openxmlformats.org/officeDocument/2006/relationships/hyperlink" Target="https://www.mcmaster.com/5537T959/" TargetMode="External"/><Relationship Id="rId12" Type="http://schemas.openxmlformats.org/officeDocument/2006/relationships/hyperlink" Target="https://us.misumi-ec.com/vona2/detail/110302691260/?CategorySpec=unitType%3a%3a1%0900000042730%3a%3amig00000001504150&amp;list=PageCategory&amp;curSearch=%7b%22field%22%3a%22%40search%22%2c%22seriesCode%22%3a%22110302691260%22%2c%22innerCode%22%3a%22%22%2c%22sort%22%3a1%2c%22specSortFlag%22%3a0%2c%22allSpecFlag%22%3a0%2c%22page%22%3a1%2c%22pageSize%22%3a%2260%22%2c%2200000332765%22%3a%221800%22%2c%22typeCode%22%3a%22HFSB8-80160%22%2c%22fixedInfo%22%3a%22MDM00001302471110302691260-1897579906-1255582774045885826%7c13%22%7d&amp;Tab=wysiwyg_area_0" TargetMode="External"/><Relationship Id="rId17" Type="http://schemas.openxmlformats.org/officeDocument/2006/relationships/hyperlink" Target="https://us.misumi-ec.com/vona2/detail/110302690310/?CategorySpec=unitType%3a%3a1%0900000042730%3a%3amig00000001495364&amp;curSearch=%7b%22field%22%3a%22%40search%22%2c%22seriesCode%22%3a%22110302690310%22%2c%22innerCode%22%3a%22%22%2c%22sort%22%3a1%2c%22specSortFlag%22%3a0%2c%22allSpecFlag%22%3a0%2c%22page%22%3a1%2c%22pageSize%22%3a%2260%22%2c%2200000042719%22%3a%22c%22%2c%2200000332757%22%3a%22300%22%2c%22fixedInfo%22%3a%22MDM00001298697110302690310-1897579906-1255582774045885826%7c26%22%7d&amp;Tab=wysiwyg_area_0" TargetMode="External"/><Relationship Id="rId25" Type="http://schemas.openxmlformats.org/officeDocument/2006/relationships/hyperlink" Target="https://us.misumi-ec.com/vona2/detail/110302689860/?list=PageCategory&amp;curSearch=%7b%22field%22%3a%22%40search%22%2c%22seriesCode%22%3a%22110302689860%22%2c%22innerCode%22%3a%22%22%2c%22sort%22%3a1%2c%22specSortFlag%22%3a0%2c%22allSpecFlag%22%3a0%2c%22page%22%3a1%2c%22pageSize%22%3a%2260%22%2c%22jp000151688%22%3a%22mig00000000009801%22%2c%22fixedInfo%22%3a%22innerCode%3aMDM00001299079%7c13%22%7d&amp;Tab=wysiwyg_area_0" TargetMode="External"/><Relationship Id="rId33" Type="http://schemas.openxmlformats.org/officeDocument/2006/relationships/hyperlink" Target="https://www.amazon.com/2020-Bracket-Aluminum-Extrusion-Connector/dp/B0BK24Q9TV/ref=sr_1_7?crid=13CZS6CELDDWR&amp;keywords=aluminum%2Bextrusion%2Bbracket&amp;qid=1698637948&amp;sprefix=aluminum%2Bextrusion%2Bbrac%2Caps%2C90&amp;sr=8-7&amp;th=1" TargetMode="External"/><Relationship Id="rId38" Type="http://schemas.openxmlformats.org/officeDocument/2006/relationships/hyperlink" Target="https://www.amazon.com/gp/product/B0C2BJZGLF/ref=ox_sc_act_title_4?smid=A2KAGKE1Y9Z8AI&amp;psc=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8020.net/40-2140.html" TargetMode="External"/><Relationship Id="rId1" Type="http://schemas.openxmlformats.org/officeDocument/2006/relationships/hyperlink" Target="https://www.mcmaster.com/5537T937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541D-D976-44C2-A459-C6025EEF4CA0}">
  <dimension ref="A1:R31"/>
  <sheetViews>
    <sheetView tabSelected="1" topLeftCell="A95" zoomScale="77" zoomScaleNormal="100" workbookViewId="0">
      <selection activeCell="U8" sqref="U8"/>
    </sheetView>
  </sheetViews>
  <sheetFormatPr defaultColWidth="9.1640625" defaultRowHeight="14" x14ac:dyDescent="0.3"/>
  <cols>
    <col min="1" max="1" width="9.1640625" style="11"/>
    <col min="2" max="2" width="11" style="11" customWidth="1"/>
    <col min="3" max="3" width="10" style="11" bestFit="1" customWidth="1"/>
    <col min="4" max="4" width="12.83203125" style="11" customWidth="1"/>
    <col min="5" max="5" width="6" style="11" customWidth="1"/>
    <col min="6" max="6" width="9.1640625" style="11" customWidth="1"/>
    <col min="7" max="7" width="5.4140625" style="11" customWidth="1"/>
    <col min="8" max="8" width="5.1640625" style="11" customWidth="1"/>
    <col min="9" max="9" width="4.58203125" style="11" customWidth="1"/>
    <col min="10" max="10" width="5.58203125" style="11" customWidth="1"/>
    <col min="11" max="11" width="30.75" style="11" customWidth="1"/>
    <col min="12" max="12" width="12" style="11" customWidth="1"/>
    <col min="13" max="13" width="12.4140625" style="11" customWidth="1"/>
    <col min="14" max="14" width="15.75" style="11" customWidth="1"/>
    <col min="15" max="15" width="21" style="11" customWidth="1"/>
    <col min="16" max="16" width="23.83203125" style="11" customWidth="1"/>
    <col min="17" max="17" width="21.25" style="11" customWidth="1"/>
    <col min="18" max="18" width="12.75" style="11" hidden="1" customWidth="1"/>
    <col min="19" max="16384" width="9.1640625" style="11"/>
  </cols>
  <sheetData>
    <row r="1" spans="1:18" s="88" customFormat="1" ht="56" x14ac:dyDescent="0.3">
      <c r="A1" s="87" t="s">
        <v>117</v>
      </c>
      <c r="B1" s="87" t="s">
        <v>118</v>
      </c>
      <c r="C1" s="87" t="s">
        <v>119</v>
      </c>
      <c r="D1" s="87" t="s">
        <v>120</v>
      </c>
      <c r="E1" s="87" t="s">
        <v>121</v>
      </c>
      <c r="F1" s="87" t="s">
        <v>122</v>
      </c>
      <c r="G1" s="87" t="s">
        <v>123</v>
      </c>
      <c r="H1" s="87" t="s">
        <v>124</v>
      </c>
      <c r="I1" s="87" t="s">
        <v>125</v>
      </c>
      <c r="J1" s="87" t="s">
        <v>126</v>
      </c>
      <c r="K1" s="87" t="s">
        <v>127</v>
      </c>
      <c r="L1" s="87" t="s">
        <v>128</v>
      </c>
      <c r="M1" s="87" t="s">
        <v>129</v>
      </c>
      <c r="N1" s="87" t="s">
        <v>130</v>
      </c>
      <c r="O1" s="87" t="s">
        <v>131</v>
      </c>
      <c r="P1" s="87" t="s">
        <v>157</v>
      </c>
      <c r="Q1" s="87" t="s">
        <v>41</v>
      </c>
      <c r="R1" s="88" t="s">
        <v>268</v>
      </c>
    </row>
    <row r="2" spans="1:18" s="52" customFormat="1" ht="42" x14ac:dyDescent="0.3">
      <c r="A2" s="52">
        <v>1</v>
      </c>
      <c r="B2" s="52">
        <v>6</v>
      </c>
      <c r="C2" s="52" t="s">
        <v>2</v>
      </c>
      <c r="D2" s="52" t="s">
        <v>132</v>
      </c>
      <c r="K2" s="52" t="s">
        <v>244</v>
      </c>
      <c r="L2" s="52">
        <v>34.99</v>
      </c>
      <c r="M2" s="52">
        <f t="shared" ref="M2:M9" si="0">B2*L2</f>
        <v>209.94</v>
      </c>
      <c r="N2" s="60" t="s">
        <v>133</v>
      </c>
      <c r="O2" s="78"/>
      <c r="P2" s="55" t="s">
        <v>161</v>
      </c>
      <c r="R2" s="52" t="s">
        <v>269</v>
      </c>
    </row>
    <row r="3" spans="1:18" ht="42" x14ac:dyDescent="0.3">
      <c r="A3" s="11">
        <v>2</v>
      </c>
      <c r="B3" s="11">
        <v>4</v>
      </c>
      <c r="C3" s="11" t="s">
        <v>9</v>
      </c>
      <c r="D3" s="11" t="s">
        <v>132</v>
      </c>
      <c r="K3" s="11" t="s">
        <v>245</v>
      </c>
      <c r="L3" s="11">
        <v>21.45</v>
      </c>
      <c r="M3" s="11">
        <f t="shared" si="0"/>
        <v>85.8</v>
      </c>
      <c r="N3" s="56" t="s">
        <v>133</v>
      </c>
      <c r="O3"/>
      <c r="P3" s="31" t="s">
        <v>162</v>
      </c>
      <c r="R3" s="52" t="s">
        <v>269</v>
      </c>
    </row>
    <row r="4" spans="1:18" s="29" customFormat="1" ht="59.25" customHeight="1" x14ac:dyDescent="0.3">
      <c r="A4" s="29">
        <v>3</v>
      </c>
      <c r="B4" s="29">
        <v>5</v>
      </c>
      <c r="D4" s="29" t="s">
        <v>242</v>
      </c>
      <c r="K4" s="29" t="s">
        <v>243</v>
      </c>
      <c r="L4" s="29">
        <v>32.99</v>
      </c>
      <c r="M4" s="29">
        <f t="shared" si="0"/>
        <v>164.95000000000002</v>
      </c>
      <c r="N4" s="69" t="s">
        <v>240</v>
      </c>
      <c r="O4" s="36"/>
      <c r="P4" s="61" t="s">
        <v>241</v>
      </c>
      <c r="R4" s="52" t="s">
        <v>269</v>
      </c>
    </row>
    <row r="5" spans="1:18" s="52" customFormat="1" ht="42" x14ac:dyDescent="0.3">
      <c r="A5" s="52">
        <v>4</v>
      </c>
      <c r="B5" s="52">
        <v>6</v>
      </c>
      <c r="C5" s="52" t="s">
        <v>7</v>
      </c>
      <c r="D5" s="52" t="s">
        <v>132</v>
      </c>
      <c r="I5" s="78"/>
      <c r="K5" s="52" t="s">
        <v>223</v>
      </c>
      <c r="L5" s="52">
        <v>32.409999999999997</v>
      </c>
      <c r="M5" s="52">
        <f t="shared" si="0"/>
        <v>194.45999999999998</v>
      </c>
      <c r="N5" s="60" t="s">
        <v>133</v>
      </c>
      <c r="O5" s="54"/>
      <c r="P5" s="55" t="s">
        <v>222</v>
      </c>
      <c r="R5" s="52" t="s">
        <v>269</v>
      </c>
    </row>
    <row r="6" spans="1:18" s="52" customFormat="1" ht="42" x14ac:dyDescent="0.3">
      <c r="A6" s="52">
        <v>5</v>
      </c>
      <c r="B6" s="52">
        <v>16</v>
      </c>
      <c r="C6" s="52" t="s">
        <v>3</v>
      </c>
      <c r="D6" s="52" t="s">
        <v>132</v>
      </c>
      <c r="K6" s="52" t="s">
        <v>81</v>
      </c>
      <c r="L6" s="52">
        <v>17.239999999999998</v>
      </c>
      <c r="M6" s="52">
        <f t="shared" si="0"/>
        <v>275.83999999999997</v>
      </c>
      <c r="N6" s="60" t="s">
        <v>133</v>
      </c>
      <c r="O6" s="78"/>
      <c r="P6" s="55" t="s">
        <v>160</v>
      </c>
      <c r="R6" s="52" t="s">
        <v>269</v>
      </c>
    </row>
    <row r="7" spans="1:18" s="52" customFormat="1" ht="42" x14ac:dyDescent="0.3">
      <c r="A7" s="52">
        <v>6</v>
      </c>
      <c r="B7" s="52">
        <v>12</v>
      </c>
      <c r="C7" s="52" t="s">
        <v>166</v>
      </c>
      <c r="D7" s="52" t="s">
        <v>132</v>
      </c>
      <c r="K7" s="52" t="s">
        <v>165</v>
      </c>
      <c r="L7" s="52">
        <v>16.97</v>
      </c>
      <c r="M7" s="52">
        <f t="shared" si="0"/>
        <v>203.64</v>
      </c>
      <c r="N7" s="60" t="s">
        <v>133</v>
      </c>
      <c r="O7" s="54"/>
      <c r="P7" s="55" t="s">
        <v>164</v>
      </c>
      <c r="R7" s="52" t="s">
        <v>269</v>
      </c>
    </row>
    <row r="8" spans="1:18" s="29" customFormat="1" ht="62.25" customHeight="1" x14ac:dyDescent="0.3">
      <c r="A8" s="29">
        <v>7</v>
      </c>
      <c r="B8" s="29">
        <v>1</v>
      </c>
      <c r="D8" s="29" t="s">
        <v>250</v>
      </c>
      <c r="K8" s="29" t="s">
        <v>249</v>
      </c>
      <c r="L8" s="29">
        <v>21.89</v>
      </c>
      <c r="M8" s="29">
        <f t="shared" si="0"/>
        <v>21.89</v>
      </c>
      <c r="N8" s="69" t="s">
        <v>139</v>
      </c>
      <c r="O8" s="36"/>
      <c r="P8" s="61" t="s">
        <v>248</v>
      </c>
      <c r="R8" s="52" t="s">
        <v>269</v>
      </c>
    </row>
    <row r="9" spans="1:18" s="52" customFormat="1" ht="66.75" customHeight="1" x14ac:dyDescent="0.3">
      <c r="A9" s="52">
        <v>8</v>
      </c>
      <c r="B9" s="52">
        <v>1</v>
      </c>
      <c r="D9" s="52" t="s">
        <v>253</v>
      </c>
      <c r="K9" s="77" t="s">
        <v>252</v>
      </c>
      <c r="L9" s="52">
        <v>16.98</v>
      </c>
      <c r="M9" s="52">
        <f t="shared" si="0"/>
        <v>16.98</v>
      </c>
      <c r="N9" s="76" t="s">
        <v>139</v>
      </c>
      <c r="O9" s="54"/>
      <c r="P9" s="53" t="s">
        <v>251</v>
      </c>
      <c r="R9" s="52" t="s">
        <v>269</v>
      </c>
    </row>
    <row r="10" spans="1:18" ht="42" x14ac:dyDescent="0.3">
      <c r="A10" s="11">
        <v>9</v>
      </c>
      <c r="B10" s="11">
        <v>12</v>
      </c>
      <c r="C10" s="11" t="s">
        <v>20</v>
      </c>
      <c r="D10" s="11" t="s">
        <v>132</v>
      </c>
      <c r="K10" s="11" t="s">
        <v>225</v>
      </c>
      <c r="L10" s="11">
        <v>74.47</v>
      </c>
      <c r="M10" s="11">
        <f t="shared" ref="M10:M16" si="1">B10*L10</f>
        <v>893.64</v>
      </c>
      <c r="N10" s="56" t="s">
        <v>133</v>
      </c>
      <c r="O10"/>
      <c r="P10" s="31" t="s">
        <v>224</v>
      </c>
      <c r="R10" s="52" t="s">
        <v>269</v>
      </c>
    </row>
    <row r="11" spans="1:18" s="52" customFormat="1" ht="49.5" customHeight="1" x14ac:dyDescent="0.3">
      <c r="A11" s="52">
        <v>10</v>
      </c>
      <c r="B11" s="52">
        <v>1</v>
      </c>
      <c r="D11" s="52" t="s">
        <v>256</v>
      </c>
      <c r="K11" s="52" t="s">
        <v>254</v>
      </c>
      <c r="L11" s="52">
        <v>9.99</v>
      </c>
      <c r="M11" s="52">
        <f t="shared" si="1"/>
        <v>9.99</v>
      </c>
      <c r="N11" s="76" t="s">
        <v>139</v>
      </c>
      <c r="O11" s="54"/>
      <c r="P11" s="53" t="s">
        <v>255</v>
      </c>
      <c r="R11" s="52" t="s">
        <v>269</v>
      </c>
    </row>
    <row r="12" spans="1:18" s="52" customFormat="1" ht="67.5" customHeight="1" x14ac:dyDescent="0.3">
      <c r="A12" s="52">
        <v>11</v>
      </c>
      <c r="B12" s="52">
        <v>5</v>
      </c>
      <c r="D12" s="52" t="s">
        <v>259</v>
      </c>
      <c r="K12" s="52" t="s">
        <v>257</v>
      </c>
      <c r="L12" s="52">
        <v>15.51</v>
      </c>
      <c r="M12" s="52">
        <f t="shared" si="1"/>
        <v>77.55</v>
      </c>
      <c r="N12" s="76" t="s">
        <v>139</v>
      </c>
      <c r="P12" s="53" t="s">
        <v>258</v>
      </c>
      <c r="Q12" s="52" t="s">
        <v>262</v>
      </c>
      <c r="R12" s="52" t="s">
        <v>269</v>
      </c>
    </row>
    <row r="13" spans="1:18" s="52" customFormat="1" ht="57" customHeight="1" x14ac:dyDescent="0.3">
      <c r="A13" s="52">
        <v>12</v>
      </c>
      <c r="B13" s="52">
        <v>5</v>
      </c>
      <c r="D13" s="52" t="s">
        <v>259</v>
      </c>
      <c r="K13" s="52" t="s">
        <v>261</v>
      </c>
      <c r="L13" s="52">
        <v>13.57</v>
      </c>
      <c r="M13" s="52">
        <f t="shared" si="1"/>
        <v>67.849999999999994</v>
      </c>
      <c r="N13" s="76" t="s">
        <v>139</v>
      </c>
      <c r="P13" s="53" t="s">
        <v>260</v>
      </c>
      <c r="Q13" s="52" t="s">
        <v>262</v>
      </c>
      <c r="R13" s="52" t="s">
        <v>269</v>
      </c>
    </row>
    <row r="14" spans="1:18" s="52" customFormat="1" ht="72.75" customHeight="1" x14ac:dyDescent="0.3">
      <c r="B14" s="52">
        <v>1</v>
      </c>
      <c r="D14" s="52" t="s">
        <v>174</v>
      </c>
      <c r="K14" s="52" t="s">
        <v>264</v>
      </c>
      <c r="L14" s="52">
        <v>51.99</v>
      </c>
      <c r="M14" s="52">
        <f t="shared" si="1"/>
        <v>51.99</v>
      </c>
      <c r="N14" s="76" t="s">
        <v>139</v>
      </c>
      <c r="P14" s="27" t="s">
        <v>265</v>
      </c>
      <c r="R14" s="52" t="s">
        <v>269</v>
      </c>
    </row>
    <row r="15" spans="1:18" s="52" customFormat="1" ht="51.75" customHeight="1" x14ac:dyDescent="0.3">
      <c r="A15" s="52">
        <v>14</v>
      </c>
      <c r="B15" s="52">
        <v>1</v>
      </c>
      <c r="D15" s="52" t="s">
        <v>132</v>
      </c>
      <c r="G15" s="52">
        <v>24</v>
      </c>
      <c r="I15" s="52">
        <v>48</v>
      </c>
      <c r="K15" s="52" t="s">
        <v>267</v>
      </c>
      <c r="L15" s="52">
        <v>50.38</v>
      </c>
      <c r="M15" s="52">
        <f t="shared" si="1"/>
        <v>50.38</v>
      </c>
      <c r="N15" s="76" t="s">
        <v>139</v>
      </c>
      <c r="P15" s="27" t="s">
        <v>266</v>
      </c>
      <c r="R15" s="52" t="s">
        <v>269</v>
      </c>
    </row>
    <row r="16" spans="1:18" s="52" customFormat="1" ht="45.75" customHeight="1" x14ac:dyDescent="0.3">
      <c r="A16" s="52">
        <v>15</v>
      </c>
      <c r="B16" s="52">
        <v>4</v>
      </c>
      <c r="C16" s="52" t="s">
        <v>171</v>
      </c>
      <c r="D16" s="52" t="s">
        <v>132</v>
      </c>
      <c r="K16" s="52" t="s">
        <v>173</v>
      </c>
      <c r="L16" s="52">
        <v>31.09</v>
      </c>
      <c r="M16" s="52">
        <f t="shared" si="1"/>
        <v>124.36</v>
      </c>
      <c r="N16" s="75" t="s">
        <v>172</v>
      </c>
      <c r="P16" s="55" t="s">
        <v>170</v>
      </c>
      <c r="R16" s="52" t="s">
        <v>269</v>
      </c>
    </row>
    <row r="17" spans="1:18" s="52" customFormat="1" ht="45.75" customHeight="1" x14ac:dyDescent="0.3">
      <c r="A17" s="52">
        <v>16</v>
      </c>
      <c r="B17" s="52">
        <v>4</v>
      </c>
      <c r="C17" s="52" t="s">
        <v>2</v>
      </c>
      <c r="D17" s="52" t="s">
        <v>132</v>
      </c>
      <c r="E17" s="52">
        <v>12</v>
      </c>
      <c r="F17" s="52">
        <v>304.8</v>
      </c>
      <c r="H17" s="52">
        <v>80</v>
      </c>
      <c r="I17" s="54"/>
      <c r="J17" s="52">
        <v>40</v>
      </c>
      <c r="K17" s="52" t="s">
        <v>80</v>
      </c>
      <c r="L17" s="52">
        <v>37.35</v>
      </c>
      <c r="M17" s="52">
        <f t="shared" ref="M17:M28" si="2">B17*L17</f>
        <v>149.4</v>
      </c>
      <c r="N17" s="60" t="s">
        <v>133</v>
      </c>
      <c r="O17" s="52" t="s">
        <v>113</v>
      </c>
      <c r="P17" s="55" t="s">
        <v>159</v>
      </c>
      <c r="R17" s="52" t="s">
        <v>269</v>
      </c>
    </row>
    <row r="18" spans="1:18" s="52" customFormat="1" ht="42" x14ac:dyDescent="0.3">
      <c r="A18" s="52">
        <v>17</v>
      </c>
      <c r="B18" s="52">
        <v>2</v>
      </c>
      <c r="C18" s="52" t="s">
        <v>4</v>
      </c>
      <c r="D18" s="52" t="s">
        <v>132</v>
      </c>
      <c r="E18" s="52" t="s">
        <v>188</v>
      </c>
      <c r="F18" s="52">
        <v>609.6</v>
      </c>
      <c r="H18" s="52">
        <v>80</v>
      </c>
      <c r="I18" s="54"/>
      <c r="J18" s="52">
        <v>40</v>
      </c>
      <c r="K18" s="52" t="s">
        <v>82</v>
      </c>
      <c r="L18" s="52">
        <v>59</v>
      </c>
      <c r="M18" s="52">
        <f t="shared" si="2"/>
        <v>118</v>
      </c>
      <c r="N18" s="60" t="s">
        <v>133</v>
      </c>
      <c r="O18" s="52" t="s">
        <v>113</v>
      </c>
      <c r="P18" s="55" t="s">
        <v>158</v>
      </c>
      <c r="R18" s="52" t="s">
        <v>269</v>
      </c>
    </row>
    <row r="19" spans="1:18" ht="50.25" customHeight="1" x14ac:dyDescent="0.3">
      <c r="A19" s="29">
        <v>18</v>
      </c>
      <c r="B19" s="11">
        <v>3</v>
      </c>
      <c r="C19" s="11" t="s">
        <v>218</v>
      </c>
      <c r="D19" s="11" t="s">
        <v>132</v>
      </c>
      <c r="F19" s="11">
        <v>260</v>
      </c>
      <c r="H19" s="11">
        <v>80</v>
      </c>
      <c r="I19"/>
      <c r="J19" s="11">
        <v>40</v>
      </c>
      <c r="K19" s="11" t="s">
        <v>219</v>
      </c>
      <c r="L19" s="11">
        <v>45.2</v>
      </c>
      <c r="M19" s="11">
        <f t="shared" si="2"/>
        <v>135.60000000000002</v>
      </c>
      <c r="N19" s="24" t="s">
        <v>180</v>
      </c>
      <c r="O19"/>
      <c r="P19" s="40" t="s">
        <v>220</v>
      </c>
      <c r="Q19"/>
      <c r="R19" s="52" t="s">
        <v>269</v>
      </c>
    </row>
    <row r="20" spans="1:18" s="52" customFormat="1" ht="45" customHeight="1" x14ac:dyDescent="0.3">
      <c r="A20" s="52">
        <v>19</v>
      </c>
      <c r="B20" s="52">
        <v>5</v>
      </c>
      <c r="C20" s="52" t="s">
        <v>229</v>
      </c>
      <c r="D20" s="52" t="s">
        <v>132</v>
      </c>
      <c r="F20" s="74">
        <v>1200</v>
      </c>
      <c r="H20" s="52">
        <v>80</v>
      </c>
      <c r="J20" s="52">
        <v>80</v>
      </c>
      <c r="K20" s="52" t="s">
        <v>231</v>
      </c>
      <c r="L20" s="52">
        <v>92.76</v>
      </c>
      <c r="M20" s="52">
        <f t="shared" si="2"/>
        <v>463.8</v>
      </c>
      <c r="N20" s="57" t="s">
        <v>180</v>
      </c>
      <c r="P20" s="71" t="s">
        <v>230</v>
      </c>
      <c r="R20" s="52" t="s">
        <v>269</v>
      </c>
    </row>
    <row r="21" spans="1:18" s="52" customFormat="1" ht="42" x14ac:dyDescent="0.3">
      <c r="A21" s="52">
        <v>20</v>
      </c>
      <c r="B21" s="52">
        <v>1</v>
      </c>
      <c r="C21" s="52" t="s">
        <v>195</v>
      </c>
      <c r="D21" s="52" t="s">
        <v>132</v>
      </c>
      <c r="E21" s="52" t="s">
        <v>183</v>
      </c>
      <c r="F21" s="73">
        <v>1828.8</v>
      </c>
      <c r="H21" s="52">
        <v>160</v>
      </c>
      <c r="J21" s="52">
        <v>80</v>
      </c>
      <c r="K21" s="52" t="s">
        <v>194</v>
      </c>
      <c r="L21" s="52">
        <v>331.27</v>
      </c>
      <c r="M21" s="52">
        <f t="shared" si="2"/>
        <v>331.27</v>
      </c>
      <c r="N21" s="60" t="s">
        <v>133</v>
      </c>
      <c r="O21" s="54"/>
      <c r="P21" s="72" t="s">
        <v>233</v>
      </c>
      <c r="R21" s="52" t="s">
        <v>269</v>
      </c>
    </row>
    <row r="22" spans="1:18" s="52" customFormat="1" ht="42" x14ac:dyDescent="0.3">
      <c r="A22" s="52">
        <v>21</v>
      </c>
      <c r="B22" s="52">
        <v>1</v>
      </c>
      <c r="C22" s="52" t="s">
        <v>195</v>
      </c>
      <c r="D22" s="52" t="s">
        <v>132</v>
      </c>
      <c r="E22" s="52" t="s">
        <v>188</v>
      </c>
      <c r="F22" s="52">
        <v>609.6</v>
      </c>
      <c r="H22" s="52">
        <v>160</v>
      </c>
      <c r="J22" s="52">
        <v>80</v>
      </c>
      <c r="K22" s="52" t="s">
        <v>194</v>
      </c>
      <c r="L22" s="52">
        <v>112.79</v>
      </c>
      <c r="M22" s="52">
        <f t="shared" si="2"/>
        <v>112.79</v>
      </c>
      <c r="N22" s="60" t="s">
        <v>133</v>
      </c>
      <c r="O22" s="54"/>
      <c r="P22" s="72" t="s">
        <v>198</v>
      </c>
      <c r="R22" s="52" t="s">
        <v>269</v>
      </c>
    </row>
    <row r="23" spans="1:18" s="52" customFormat="1" ht="56" x14ac:dyDescent="0.3">
      <c r="A23" s="52">
        <v>22</v>
      </c>
      <c r="B23" s="52">
        <v>1</v>
      </c>
      <c r="C23" s="52" t="s">
        <v>215</v>
      </c>
      <c r="D23" s="52" t="s">
        <v>132</v>
      </c>
      <c r="F23" s="52">
        <v>1280</v>
      </c>
      <c r="H23" s="52">
        <v>160</v>
      </c>
      <c r="J23" s="52">
        <v>80</v>
      </c>
      <c r="K23" s="52" t="s">
        <v>214</v>
      </c>
      <c r="L23" s="52">
        <v>283</v>
      </c>
      <c r="M23" s="52">
        <f t="shared" si="2"/>
        <v>283</v>
      </c>
      <c r="N23" s="57" t="s">
        <v>180</v>
      </c>
      <c r="O23" s="54"/>
      <c r="P23" s="71" t="s">
        <v>216</v>
      </c>
      <c r="R23" s="52" t="s">
        <v>269</v>
      </c>
    </row>
    <row r="24" spans="1:18" s="52" customFormat="1" ht="49.5" customHeight="1" x14ac:dyDescent="0.3">
      <c r="A24" s="52">
        <v>23</v>
      </c>
      <c r="B24" s="52">
        <v>12</v>
      </c>
      <c r="C24" s="52" t="s">
        <v>234</v>
      </c>
      <c r="D24" s="52" t="s">
        <v>132</v>
      </c>
      <c r="F24" s="52">
        <v>300</v>
      </c>
      <c r="H24" s="52">
        <v>80</v>
      </c>
      <c r="J24" s="52">
        <v>40</v>
      </c>
      <c r="K24" s="52" t="s">
        <v>211</v>
      </c>
      <c r="L24" s="52">
        <v>18.87</v>
      </c>
      <c r="M24" s="52">
        <f t="shared" si="2"/>
        <v>226.44</v>
      </c>
      <c r="N24" s="57" t="s">
        <v>180</v>
      </c>
      <c r="O24" s="54"/>
      <c r="P24" s="71" t="s">
        <v>235</v>
      </c>
      <c r="R24" s="52" t="s">
        <v>269</v>
      </c>
    </row>
    <row r="25" spans="1:18" ht="60.75" customHeight="1" x14ac:dyDescent="0.3">
      <c r="A25" s="11">
        <v>24</v>
      </c>
      <c r="B25" s="11">
        <v>8</v>
      </c>
      <c r="C25" s="11" t="s">
        <v>236</v>
      </c>
      <c r="D25" s="11" t="s">
        <v>132</v>
      </c>
      <c r="E25" s="70"/>
      <c r="F25" s="11">
        <v>180</v>
      </c>
      <c r="H25" s="11">
        <v>80</v>
      </c>
      <c r="J25" s="11">
        <v>40</v>
      </c>
      <c r="K25" s="11" t="s">
        <v>211</v>
      </c>
      <c r="L25" s="11">
        <v>15.44</v>
      </c>
      <c r="M25" s="11">
        <f t="shared" si="2"/>
        <v>123.52</v>
      </c>
      <c r="N25" s="24" t="s">
        <v>180</v>
      </c>
      <c r="O25"/>
      <c r="P25" s="45" t="s">
        <v>235</v>
      </c>
      <c r="R25" s="52" t="s">
        <v>269</v>
      </c>
    </row>
    <row r="26" spans="1:18" s="52" customFormat="1" ht="42" x14ac:dyDescent="0.3">
      <c r="A26" s="52">
        <v>25</v>
      </c>
      <c r="B26" s="52">
        <v>1</v>
      </c>
      <c r="C26" s="52" t="s">
        <v>221</v>
      </c>
      <c r="D26" s="52" t="s">
        <v>132</v>
      </c>
      <c r="F26" s="52">
        <v>260</v>
      </c>
      <c r="H26" s="52">
        <v>80</v>
      </c>
      <c r="J26" s="52">
        <v>40</v>
      </c>
      <c r="K26" s="52" t="s">
        <v>211</v>
      </c>
      <c r="L26" s="52">
        <v>21.91</v>
      </c>
      <c r="M26" s="52">
        <f t="shared" si="2"/>
        <v>21.91</v>
      </c>
      <c r="N26" s="57" t="s">
        <v>180</v>
      </c>
      <c r="P26" s="53" t="s">
        <v>212</v>
      </c>
      <c r="R26" s="52" t="s">
        <v>269</v>
      </c>
    </row>
    <row r="27" spans="1:18" s="52" customFormat="1" ht="60" customHeight="1" x14ac:dyDescent="0.3">
      <c r="A27" s="52">
        <v>26</v>
      </c>
      <c r="B27" s="52">
        <v>3</v>
      </c>
      <c r="C27" s="52" t="s">
        <v>237</v>
      </c>
      <c r="D27" s="52" t="s">
        <v>132</v>
      </c>
      <c r="F27" s="52">
        <v>200</v>
      </c>
      <c r="H27" s="52">
        <v>80</v>
      </c>
      <c r="J27" s="52">
        <v>40</v>
      </c>
      <c r="K27" s="52" t="s">
        <v>211</v>
      </c>
      <c r="L27" s="52">
        <v>13.03</v>
      </c>
      <c r="M27" s="52">
        <f t="shared" si="2"/>
        <v>39.089999999999996</v>
      </c>
      <c r="N27" s="57" t="s">
        <v>180</v>
      </c>
      <c r="P27" s="53" t="s">
        <v>235</v>
      </c>
      <c r="R27" s="52" t="s">
        <v>269</v>
      </c>
    </row>
    <row r="28" spans="1:18" s="52" customFormat="1" ht="42" x14ac:dyDescent="0.3">
      <c r="A28" s="52">
        <v>27</v>
      </c>
      <c r="B28" s="52">
        <v>2</v>
      </c>
      <c r="C28" s="52" t="s">
        <v>226</v>
      </c>
      <c r="D28" s="52" t="s">
        <v>132</v>
      </c>
      <c r="F28" s="52">
        <v>1000</v>
      </c>
      <c r="H28" s="52">
        <v>40</v>
      </c>
      <c r="J28" s="52">
        <v>40</v>
      </c>
      <c r="K28" s="52" t="s">
        <v>227</v>
      </c>
      <c r="L28" s="52">
        <v>29.21</v>
      </c>
      <c r="M28" s="52">
        <f t="shared" si="2"/>
        <v>58.42</v>
      </c>
      <c r="N28" s="57" t="s">
        <v>180</v>
      </c>
      <c r="O28" s="54"/>
      <c r="P28" s="53" t="s">
        <v>228</v>
      </c>
      <c r="R28" s="52" t="s">
        <v>269</v>
      </c>
    </row>
    <row r="31" spans="1:18" ht="27.75" customHeight="1" x14ac:dyDescent="0.3">
      <c r="L31" s="79" t="s">
        <v>263</v>
      </c>
      <c r="M31" s="80">
        <f>SUM(M2:M28)</f>
        <v>4512.5000000000009</v>
      </c>
    </row>
  </sheetData>
  <phoneticPr fontId="5" type="noConversion"/>
  <hyperlinks>
    <hyperlink ref="P6" r:id="rId1" xr:uid="{AA18B1F3-2F33-49AD-8206-2280F46A3E7D}"/>
    <hyperlink ref="P2" r:id="rId2" xr:uid="{C7EE2F04-A41E-4840-80C2-A802747BC4DE}"/>
    <hyperlink ref="P3" r:id="rId3" xr:uid="{370D20C8-8677-4A84-AA87-5D6C6B07DA7F}"/>
    <hyperlink ref="P7" r:id="rId4" xr:uid="{23E19CCA-2060-46F5-A088-C682D829A844}"/>
    <hyperlink ref="P16" r:id="rId5" xr:uid="{6A8E8197-D77C-40B4-A57F-19226FA3E93E}"/>
    <hyperlink ref="P17" r:id="rId6" xr:uid="{9BBBE547-2A52-409D-BDC1-B6FDA158AA71}"/>
    <hyperlink ref="P18" r:id="rId7" xr:uid="{F6468DDB-1711-4F76-A9E9-E2DCD5892CB6}"/>
    <hyperlink ref="P22" r:id="rId8" xr:uid="{CFA26506-180E-4473-9D5D-6A737483C335}"/>
    <hyperlink ref="P23" r:id="rId9" display="https://us.misumi-ec.com/vona2/detail/110302691260/?CategorySpec=unitType%3a%3a1%0900000042730%3a%3amig00000001504150&amp;list=PageCategory&amp;curSearch=%7b%22field%22%3a%22%40search%22%2c%22seriesCode%22%3a%22110302691260%22%2c%22innerCode%22%3a%22%22%2c%22sort%22%3a1%2c%22specSortFlag%22%3a0%2c%22allSpecFlag%22%3a0%2c%22page%22%3a1%2c%22pageSize%22%3a%2260%22%2c%2200000332765%22%3a%221280%22%2c%22typeCode%22%3a%22HFS8-80160%22%2c%22fixedInfo%22%3a%22MDM00001302503110302691260-1897579906-1255582774045885826%7c13%22%7d&amp;Tab=wysiwyg_area_0" xr:uid="{67F82CF6-8823-43F3-A787-19387CD0A2CF}"/>
    <hyperlink ref="P19" r:id="rId10" display="https://us.misumi-ec.com/vona2/detail/110302371970/?ProductCode=GFBL8-4080-260" xr:uid="{C2980F24-96D3-487D-B2D2-B9775D50B88E}"/>
    <hyperlink ref="P26" r:id="rId11" display="https://us.misumi-ec.com/vona2/detail/110302690310/?CategorySpec=unitType%3a%3a1%0900000042730%3a%3amig00000001495364&amp;list=PageCategory&amp;curSearch=%7b%22field%22%3a%22%40search%22%2c%22seriesCode%22%3a%22110302690310%22%2c%22innerCode%22%3a%22%22%2c%22sort%22%3a1%2c%22specSortFlag%22%3a0%2c%22allSpecFlag%22%3a0%2c%22page%22%3a1%2c%22pageSize%22%3a%2260%22%2c%2200000042719%22%3a%22c%22%2c%2200000332757%22%3a%22260%22%2c%22fixedInfo%22%3a%22MDM00001298697110302690310-1897579906-1255582774045885826%7c26%22%7d&amp;Tab=wysiwyg_area_0" xr:uid="{874660C7-DA65-4927-83A3-F2485D4CE6B0}"/>
    <hyperlink ref="P5" r:id="rId12" xr:uid="{EE9305E7-BD0C-4CAA-A8C9-273AB921BBE8}"/>
    <hyperlink ref="P10" r:id="rId13" xr:uid="{1939EA0D-4C9F-471B-96CC-81529C12ACEB}"/>
    <hyperlink ref="P28" r:id="rId14" display="https://us.misumi-ec.com/vona2/detail/110302689860/?list=PageCategory&amp;curSearch=%7b%22field%22%3a%22%40search%22%2c%22seriesCode%22%3a%22110302689860%22%2c%22innerCode%22%3a%22%22%2c%22sort%22%3a1%2c%22specSortFlag%22%3a0%2c%22allSpecFlag%22%3a0%2c%22page%22%3a1%2c%22pageSize%22%3a%2260%22%2c%22jp000151688%22%3a%22mig00000000009801%22%2c%22fixedInfo%22%3a%22innerCode%3aMDM00001299079%7c13%22%7d&amp;Tab=wysiwyg_area_0" xr:uid="{8E7AF0D8-4682-4058-9D22-C49A4D687A36}"/>
    <hyperlink ref="P20" r:id="rId15" display="https://us.misumi-ec.com/vona2/detail/110302690740/?CategorySpec=unitType%3a%3a1%0900000042730%3a%3amig00000001490204&amp;list=PageCategory&amp;curSearch=%7b%22field%22%3a%22%40search%22%2c%22seriesCode%22%3a%22110302690740%22%2c%22innerCode%22%3a%22%22%2c%22sort%22%3a1%2c%22specSortFlag%22%3a0%2c%22allSpecFlag%22%3a0%2c%22page%22%3a1%2c%22pageSize%22%3a%2260%22%2c%2200000332761%22%3a%221200%22%2c%22typeCode%22%3a%22HFS8-8080%22%2c%22fixedInfo%22%3a%22MDM00001302470110302690740-1897579906-1255582774045885826%7c13%22%7d&amp;Tab=wysiwyg_area_0" xr:uid="{C87F9B29-4F06-4EAB-ACF9-F0276EC4BE77}"/>
    <hyperlink ref="P21" r:id="rId16" xr:uid="{169EB6E4-B04E-49C7-9783-D0C8BAFA063E}"/>
    <hyperlink ref="P24" r:id="rId17" display="https://us.misumi-ec.com/vona2/detail/110302690310/?CategorySpec=unitType%3a%3a1%0900000042730%3a%3amig00000001495364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b%22%2c%2200000332757%22%3a%22300%22%2c%22fixedInfo%22%3a%22MDM00001302447110302690310-1897579906-1255582774045885826%7c26%22%7d&amp;Tab=wysiwyg_area_0" xr:uid="{D31F681D-AD4A-4C56-8592-F804682A1722}"/>
    <hyperlink ref="P25" r:id="rId18" display="https://us.misumi-ec.com/vona2/detail/110302690310/?CategorySpec=unitType%3a%3a1%0900000042730%3a%3amig00000001495364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b%22%2c%2200000332757%22%3a%22180%22%2c%22fixedInfo%22%3a%22MDM00001302447110302690310-1897579906-1255582774045885826%7c26%22%7d&amp;Tab=wysiwyg_area_0" xr:uid="{CC5639E8-6628-44C9-ADD7-27E2EBD4F355}"/>
    <hyperlink ref="P27" r:id="rId19" display="https://us.misumi-ec.com/vona2/detail/110302690310/?CategorySpec=unitType%3a%3a1%0900000042730%3a%3amig00000001495364&amp;list=PageCategory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a%22%2c%2200000332757%22%3a%22200%22%2c%22fixedInfo%22%3a%22MDM00001302496110302690310-1897579906-1255582774045885826%7c39%22%7d&amp;Tab=wysiwyg_area_0" xr:uid="{D39C0F06-9A33-4A08-B52F-F61BBB670433}"/>
    <hyperlink ref="P4" r:id="rId20" display="https://www.amazon.com/2020-Bracket-Aluminum-Extrusion-Connector/dp/B0BK24Q9TV/ref=sr_1_7?crid=13CZS6CELDDWR&amp;keywords=aluminum%2Bextrusion%2Bbracket&amp;qid=1698637948&amp;sprefix=aluminum%2Bextrusion%2Bbrac%2Caps%2C90&amp;sr=8-7&amp;th=1" xr:uid="{F14AA2B2-8210-400C-B2A7-D4443478CC49}"/>
    <hyperlink ref="P11" r:id="rId21" display="https://www.amazon.com/ZXHAO-Elastic-Nickel-Plated-Aluminum-Extrusion/dp/B088WV5KZT/ref=sr_1_3?crid=2URTXUSD4LM5H&amp;keywords=m8+t+slot+nut&amp;qid=1698681144&amp;sprefix=T+nut+M8%2Caps%2C81&amp;sr=8-3" xr:uid="{1FD9B206-CD2A-4AF9-83DE-F89DD2501CA8}"/>
    <hyperlink ref="P12" r:id="rId22" display="https://www.amazon.com/gp/product/B08DRC5D4C/ref=ox_sc_act_title_1?smid=A17K2SAFK99DGD&amp;th=1" xr:uid="{9E4ACED8-0EFE-4785-9AE7-4ABE6BFC9F60}"/>
    <hyperlink ref="P13" r:id="rId23" display="https://www.amazon.com/M8-1-25-Button-Socket-Screws-Stainless/dp/B086W8BJ4X/ref=d_pd_d_sim_b2b_sccl_3_3/144-6362686-4358021?pd_rd_w=b0xGf&amp;content-id=amzn1.sym.9dc569b7-9cd2-4b94-a658-c9ded15c627a&amp;pf_rd_p=9dc569b7-9cd2-4b94-a658-c9ded15c627a&amp;pf_rd_r=43NXY7PHEPEJXAA924JS&amp;pd_rd_wg=g63ef&amp;pd_rd_r=cba7bd9a-f33a-44e6-b03f-3ef8e31276dc&amp;pd_rd_i=B086W8BJ4X&amp;th=1" xr:uid="{BC1B0072-B610-4A6C-A751-AA36BAB56B02}"/>
    <hyperlink ref="P8" r:id="rId24" display="https://www.amazon.com/gp/product/B0C2BJZGLF/ref=ox_sc_act_title_4?smid=A2KAGKE1Y9Z8AI&amp;psc=1" xr:uid="{6317A9A4-0DE7-43BF-899D-4997343BD653}"/>
    <hyperlink ref="P9" r:id="rId25" display="https://www.amazon.com/gp/product/B09G6MTKVY/ref=ox_sc_act_title_3?smid=A37669IFES6A93&amp;th=1" xr:uid="{45C7D1AE-1965-4965-A04A-A0F7DF86E495}"/>
    <hyperlink ref="P14" r:id="rId26" display="https://www.amazon.com/Skelang-Leveling-Retractable-Workbench-Equipment/dp/B0CJRGY6B6/ref=pd_rhf_d_sc_s_pd_sbs_rvi_sccl_2_5/132-7840659-8126066?pd_rd_w=BdHGC&amp;content-id=amzn1.sym.a089f039-4dde-401a-9041-8b534ae99e65&amp;pf_rd_p=a089f039-4dde-401a-9041-8b534ae99e65&amp;pf_rd_r=RZ8Y85MSGPHXJGA6CQCT&amp;pd_rd_wg=6cc29&amp;pd_rd_r=0dc4d699-f355-4671-a42a-7a1b6ce819b7&amp;pd_rd_i=B082NRTPBD&amp;th=1" xr:uid="{3ABC25A2-D51B-4D15-BA66-F0CEF4FA2E5B}"/>
    <hyperlink ref="P15" r:id="rId27" display="https://www.amazon.com/gp/product/B083S2C6VJ/ref=ox_sc_act_title_1?smid=A19VW1BL9ZXZVA&amp;psc=1" xr:uid="{9CE4B5B0-6EEE-4CA1-A443-4C3719FA4672}"/>
  </hyperlinks>
  <pageMargins left="0.7" right="0.7" top="0.75" bottom="0.75" header="0.3" footer="0.3"/>
  <pageSetup orientation="portrait" horizontalDpi="1200" verticalDpi="1200" r:id="rId28"/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FF81-8172-4E68-8DA8-A5210D3D37A3}">
  <dimension ref="A1:R42"/>
  <sheetViews>
    <sheetView topLeftCell="A6" zoomScaleNormal="100" workbookViewId="0">
      <selection activeCell="Q12" sqref="Q12"/>
    </sheetView>
  </sheetViews>
  <sheetFormatPr defaultColWidth="9.1640625" defaultRowHeight="14" x14ac:dyDescent="0.3"/>
  <cols>
    <col min="1" max="1" width="9.1640625" style="11"/>
    <col min="2" max="2" width="11" style="11" customWidth="1"/>
    <col min="3" max="3" width="10" style="11" bestFit="1" customWidth="1"/>
    <col min="4" max="4" width="12.83203125" style="11" customWidth="1"/>
    <col min="5" max="5" width="6" style="11" customWidth="1"/>
    <col min="6" max="6" width="9.1640625" style="11" customWidth="1"/>
    <col min="7" max="7" width="4" style="11" customWidth="1"/>
    <col min="8" max="8" width="3.4140625" style="11" customWidth="1"/>
    <col min="9" max="9" width="4.25" style="11" customWidth="1"/>
    <col min="10" max="10" width="3.83203125" style="11" customWidth="1"/>
    <col min="11" max="11" width="30.75" style="11" customWidth="1"/>
    <col min="12" max="12" width="12" style="11" customWidth="1"/>
    <col min="13" max="13" width="9.1640625" style="11"/>
    <col min="14" max="14" width="15.75" style="11" customWidth="1"/>
    <col min="15" max="15" width="21" style="11" customWidth="1"/>
    <col min="16" max="16" width="23.83203125" style="11" customWidth="1"/>
    <col min="17" max="17" width="21.25" style="11" customWidth="1"/>
    <col min="18" max="16384" width="9.1640625" style="11"/>
  </cols>
  <sheetData>
    <row r="1" spans="1:16" s="10" customFormat="1" ht="84" x14ac:dyDescent="0.3">
      <c r="A1" s="10" t="s">
        <v>117</v>
      </c>
      <c r="B1" s="10" t="s">
        <v>118</v>
      </c>
      <c r="C1" s="10" t="s">
        <v>119</v>
      </c>
      <c r="D1" s="10" t="s">
        <v>120</v>
      </c>
      <c r="E1" s="10" t="s">
        <v>121</v>
      </c>
      <c r="F1" s="10" t="s">
        <v>122</v>
      </c>
      <c r="G1" s="10" t="s">
        <v>123</v>
      </c>
      <c r="H1" s="10" t="s">
        <v>124</v>
      </c>
      <c r="I1" s="10" t="s">
        <v>125</v>
      </c>
      <c r="J1" s="10" t="s">
        <v>126</v>
      </c>
      <c r="K1" s="10" t="s">
        <v>127</v>
      </c>
      <c r="L1" s="10" t="s">
        <v>128</v>
      </c>
      <c r="M1" s="10" t="s">
        <v>129</v>
      </c>
      <c r="N1" s="10" t="s">
        <v>130</v>
      </c>
      <c r="O1" s="10" t="s">
        <v>131</v>
      </c>
      <c r="P1" s="10" t="s">
        <v>157</v>
      </c>
    </row>
    <row r="2" spans="1:16" s="10" customFormat="1" x14ac:dyDescent="0.3"/>
    <row r="3" spans="1:16" ht="42" x14ac:dyDescent="0.3">
      <c r="A3" s="11">
        <v>1</v>
      </c>
      <c r="B3" s="11">
        <v>6</v>
      </c>
      <c r="C3" s="11" t="s">
        <v>2</v>
      </c>
      <c r="D3" s="11" t="s">
        <v>132</v>
      </c>
      <c r="K3" s="11" t="s">
        <v>244</v>
      </c>
      <c r="L3" s="11">
        <v>34.99</v>
      </c>
      <c r="M3" s="11">
        <f t="shared" ref="M3:M12" si="0">B3*L3</f>
        <v>209.94</v>
      </c>
      <c r="N3" s="56" t="s">
        <v>133</v>
      </c>
      <c r="O3" s="13"/>
      <c r="P3" s="12" t="s">
        <v>161</v>
      </c>
    </row>
    <row r="4" spans="1:16" ht="42" x14ac:dyDescent="0.3">
      <c r="A4" s="11">
        <v>2</v>
      </c>
      <c r="B4" s="11">
        <v>4</v>
      </c>
      <c r="C4" s="11" t="s">
        <v>9</v>
      </c>
      <c r="D4" s="11" t="s">
        <v>132</v>
      </c>
      <c r="K4" s="11" t="s">
        <v>245</v>
      </c>
      <c r="L4" s="11">
        <v>21.45</v>
      </c>
      <c r="M4" s="11">
        <f t="shared" si="0"/>
        <v>85.8</v>
      </c>
      <c r="N4" s="56" t="s">
        <v>133</v>
      </c>
      <c r="O4"/>
      <c r="P4" s="12" t="s">
        <v>162</v>
      </c>
    </row>
    <row r="5" spans="1:16" s="29" customFormat="1" ht="59.25" customHeight="1" x14ac:dyDescent="0.3">
      <c r="A5" s="81">
        <v>3</v>
      </c>
      <c r="B5" s="29">
        <v>5</v>
      </c>
      <c r="D5" s="29" t="s">
        <v>242</v>
      </c>
      <c r="K5" s="29" t="s">
        <v>243</v>
      </c>
      <c r="L5" s="29">
        <v>32.99</v>
      </c>
      <c r="M5" s="29">
        <f t="shared" si="0"/>
        <v>164.95000000000002</v>
      </c>
      <c r="N5" s="59" t="s">
        <v>240</v>
      </c>
      <c r="O5" s="36"/>
      <c r="P5" s="61" t="s">
        <v>241</v>
      </c>
    </row>
    <row r="6" spans="1:16" s="32" customFormat="1" ht="42" x14ac:dyDescent="0.3">
      <c r="A6" s="82"/>
      <c r="B6" s="32">
        <v>28</v>
      </c>
      <c r="C6" s="32" t="s">
        <v>14</v>
      </c>
      <c r="D6" s="32" t="s">
        <v>132</v>
      </c>
      <c r="I6" s="62"/>
      <c r="K6" s="32" t="s">
        <v>92</v>
      </c>
      <c r="L6" s="32">
        <v>17.57</v>
      </c>
      <c r="M6" s="32">
        <f t="shared" si="0"/>
        <v>491.96000000000004</v>
      </c>
      <c r="N6" s="67" t="s">
        <v>133</v>
      </c>
      <c r="O6" s="32" t="s">
        <v>113</v>
      </c>
      <c r="P6" s="63" t="s">
        <v>163</v>
      </c>
    </row>
    <row r="7" spans="1:16" ht="42" x14ac:dyDescent="0.3">
      <c r="A7" s="11">
        <v>4</v>
      </c>
      <c r="B7" s="11">
        <v>4</v>
      </c>
      <c r="C7" s="11" t="s">
        <v>7</v>
      </c>
      <c r="D7" s="11" t="s">
        <v>132</v>
      </c>
      <c r="I7" s="13"/>
      <c r="K7" s="11" t="s">
        <v>223</v>
      </c>
      <c r="L7" s="11">
        <v>32.409999999999997</v>
      </c>
      <c r="M7" s="11">
        <f t="shared" si="0"/>
        <v>129.63999999999999</v>
      </c>
      <c r="N7" s="56" t="s">
        <v>133</v>
      </c>
      <c r="O7"/>
      <c r="P7" s="12" t="s">
        <v>222</v>
      </c>
    </row>
    <row r="8" spans="1:16" ht="42" x14ac:dyDescent="0.3">
      <c r="A8" s="11">
        <v>5</v>
      </c>
      <c r="B8" s="11">
        <v>15</v>
      </c>
      <c r="C8" s="11" t="s">
        <v>3</v>
      </c>
      <c r="D8" s="11" t="s">
        <v>132</v>
      </c>
      <c r="K8" s="11" t="s">
        <v>81</v>
      </c>
      <c r="L8" s="11">
        <v>17.239999999999998</v>
      </c>
      <c r="M8" s="11">
        <f t="shared" si="0"/>
        <v>258.59999999999997</v>
      </c>
      <c r="N8" s="56" t="s">
        <v>133</v>
      </c>
      <c r="O8" s="13"/>
      <c r="P8" s="12" t="s">
        <v>160</v>
      </c>
    </row>
    <row r="9" spans="1:16" s="32" customFormat="1" ht="42" x14ac:dyDescent="0.3">
      <c r="A9" s="32">
        <v>6</v>
      </c>
      <c r="B9" s="32">
        <v>12</v>
      </c>
      <c r="C9" s="32" t="s">
        <v>166</v>
      </c>
      <c r="D9" s="32" t="s">
        <v>132</v>
      </c>
      <c r="K9" s="32" t="s">
        <v>165</v>
      </c>
      <c r="L9" s="32">
        <v>16.97</v>
      </c>
      <c r="M9" s="32">
        <f t="shared" si="0"/>
        <v>203.64</v>
      </c>
      <c r="N9" s="67" t="s">
        <v>133</v>
      </c>
      <c r="O9" s="33"/>
      <c r="P9" s="63" t="s">
        <v>164</v>
      </c>
    </row>
    <row r="10" spans="1:16" s="29" customFormat="1" ht="62.25" customHeight="1" x14ac:dyDescent="0.3">
      <c r="A10" s="81">
        <v>7</v>
      </c>
      <c r="B10" s="29">
        <v>1</v>
      </c>
      <c r="D10" s="29" t="s">
        <v>250</v>
      </c>
      <c r="K10" s="29" t="s">
        <v>249</v>
      </c>
      <c r="L10" s="29">
        <v>21.89</v>
      </c>
      <c r="M10" s="29">
        <f t="shared" si="0"/>
        <v>21.89</v>
      </c>
      <c r="N10" s="69" t="s">
        <v>139</v>
      </c>
      <c r="O10" s="36"/>
      <c r="P10" s="61" t="s">
        <v>248</v>
      </c>
    </row>
    <row r="11" spans="1:16" s="32" customFormat="1" ht="42" x14ac:dyDescent="0.3">
      <c r="A11" s="82"/>
      <c r="B11" s="32">
        <v>4</v>
      </c>
      <c r="C11" s="32" t="s">
        <v>169</v>
      </c>
      <c r="D11" s="32" t="s">
        <v>132</v>
      </c>
      <c r="K11" s="64" t="s">
        <v>168</v>
      </c>
      <c r="L11" s="32">
        <v>13.14</v>
      </c>
      <c r="M11" s="32">
        <f t="shared" si="0"/>
        <v>52.56</v>
      </c>
      <c r="N11" s="67" t="s">
        <v>133</v>
      </c>
      <c r="O11" s="33"/>
      <c r="P11" s="63" t="s">
        <v>167</v>
      </c>
    </row>
    <row r="12" spans="1:16" ht="66.75" customHeight="1" x14ac:dyDescent="0.3">
      <c r="B12" s="11">
        <v>1</v>
      </c>
      <c r="D12" s="11" t="s">
        <v>253</v>
      </c>
      <c r="K12" s="65" t="s">
        <v>252</v>
      </c>
      <c r="L12" s="11">
        <v>16.98</v>
      </c>
      <c r="M12" s="11">
        <f t="shared" si="0"/>
        <v>16.98</v>
      </c>
      <c r="N12" s="68" t="s">
        <v>139</v>
      </c>
      <c r="O12"/>
      <c r="P12" s="27" t="s">
        <v>251</v>
      </c>
    </row>
    <row r="13" spans="1:16" ht="42" x14ac:dyDescent="0.3">
      <c r="A13" s="11">
        <v>8</v>
      </c>
      <c r="B13" s="11">
        <v>12</v>
      </c>
      <c r="C13" s="11" t="s">
        <v>20</v>
      </c>
      <c r="D13" s="11" t="s">
        <v>132</v>
      </c>
      <c r="K13" s="11" t="s">
        <v>225</v>
      </c>
      <c r="L13" s="11">
        <v>74.47</v>
      </c>
      <c r="M13" s="11">
        <f t="shared" ref="M13:M19" si="1">B13*L13</f>
        <v>893.64</v>
      </c>
      <c r="N13" s="56" t="s">
        <v>133</v>
      </c>
      <c r="O13"/>
      <c r="P13" s="12" t="s">
        <v>224</v>
      </c>
    </row>
    <row r="14" spans="1:16" ht="36.75" customHeight="1" x14ac:dyDescent="0.3">
      <c r="B14" s="11">
        <v>1</v>
      </c>
      <c r="D14" s="11" t="s">
        <v>256</v>
      </c>
      <c r="K14" s="11" t="s">
        <v>254</v>
      </c>
      <c r="L14" s="11">
        <v>9.99</v>
      </c>
      <c r="M14" s="11">
        <f t="shared" si="1"/>
        <v>9.99</v>
      </c>
      <c r="N14" s="68" t="s">
        <v>139</v>
      </c>
      <c r="O14"/>
      <c r="P14" s="27" t="s">
        <v>255</v>
      </c>
    </row>
    <row r="15" spans="1:16" ht="49.5" customHeight="1" x14ac:dyDescent="0.3">
      <c r="B15" s="11">
        <v>5</v>
      </c>
      <c r="D15" s="11" t="s">
        <v>259</v>
      </c>
      <c r="K15" s="11" t="s">
        <v>257</v>
      </c>
      <c r="L15" s="11">
        <v>15.99</v>
      </c>
      <c r="M15" s="11">
        <f t="shared" si="1"/>
        <v>79.95</v>
      </c>
      <c r="N15" s="68" t="s">
        <v>139</v>
      </c>
      <c r="P15" s="27" t="s">
        <v>258</v>
      </c>
    </row>
    <row r="16" spans="1:16" ht="57" customHeight="1" x14ac:dyDescent="0.3">
      <c r="B16" s="11">
        <v>5</v>
      </c>
      <c r="D16" s="11" t="s">
        <v>259</v>
      </c>
      <c r="K16" s="11" t="s">
        <v>261</v>
      </c>
      <c r="L16" s="11">
        <v>13.99</v>
      </c>
      <c r="M16" s="11">
        <f t="shared" si="1"/>
        <v>69.95</v>
      </c>
      <c r="N16" s="68" t="s">
        <v>139</v>
      </c>
      <c r="P16" s="27" t="s">
        <v>260</v>
      </c>
    </row>
    <row r="17" spans="1:18" ht="84" customHeight="1" x14ac:dyDescent="0.3">
      <c r="B17" s="11">
        <v>1</v>
      </c>
      <c r="D17" s="11" t="s">
        <v>174</v>
      </c>
      <c r="K17" s="11" t="s">
        <v>239</v>
      </c>
      <c r="L17" s="11">
        <v>46.99</v>
      </c>
      <c r="M17" s="11">
        <f t="shared" si="1"/>
        <v>46.99</v>
      </c>
      <c r="N17" s="68" t="s">
        <v>139</v>
      </c>
      <c r="O17"/>
      <c r="P17" s="27" t="s">
        <v>238</v>
      </c>
    </row>
    <row r="18" spans="1:18" ht="51.75" customHeight="1" x14ac:dyDescent="0.3">
      <c r="B18" s="11">
        <v>1</v>
      </c>
      <c r="D18" s="11" t="s">
        <v>132</v>
      </c>
      <c r="G18" s="11">
        <v>24</v>
      </c>
      <c r="I18" s="11">
        <v>48</v>
      </c>
      <c r="K18" s="11" t="s">
        <v>247</v>
      </c>
      <c r="L18" s="11">
        <v>68.38</v>
      </c>
      <c r="M18" s="11">
        <f t="shared" si="1"/>
        <v>68.38</v>
      </c>
      <c r="N18" s="68" t="s">
        <v>139</v>
      </c>
      <c r="P18" s="27" t="s">
        <v>246</v>
      </c>
    </row>
    <row r="19" spans="1:18" ht="28" x14ac:dyDescent="0.3">
      <c r="B19" s="11">
        <v>4</v>
      </c>
      <c r="C19" s="11" t="s">
        <v>171</v>
      </c>
      <c r="K19" s="11" t="s">
        <v>173</v>
      </c>
      <c r="L19" s="11">
        <v>31.09</v>
      </c>
      <c r="M19" s="11">
        <f t="shared" si="1"/>
        <v>124.36</v>
      </c>
      <c r="N19" s="66" t="s">
        <v>172</v>
      </c>
      <c r="P19" s="12" t="s">
        <v>170</v>
      </c>
    </row>
    <row r="20" spans="1:18" s="52" customFormat="1" ht="42" x14ac:dyDescent="0.3">
      <c r="A20" s="52">
        <v>1</v>
      </c>
      <c r="B20" s="52">
        <v>4</v>
      </c>
      <c r="C20" s="52" t="s">
        <v>2</v>
      </c>
      <c r="D20" s="52" t="s">
        <v>132</v>
      </c>
      <c r="E20" s="52">
        <v>12</v>
      </c>
      <c r="F20" s="52">
        <v>304.8</v>
      </c>
      <c r="H20" s="52">
        <v>80</v>
      </c>
      <c r="I20" s="54"/>
      <c r="J20" s="52">
        <v>40</v>
      </c>
      <c r="K20" s="52" t="s">
        <v>80</v>
      </c>
      <c r="L20" s="52">
        <v>37.35</v>
      </c>
      <c r="M20" s="52">
        <f t="shared" ref="M20:M29" si="2">B20*L20</f>
        <v>149.4</v>
      </c>
      <c r="N20" s="60" t="s">
        <v>133</v>
      </c>
      <c r="O20" s="52" t="s">
        <v>113</v>
      </c>
      <c r="P20" s="55" t="s">
        <v>159</v>
      </c>
    </row>
    <row r="21" spans="1:18" s="52" customFormat="1" ht="42" x14ac:dyDescent="0.3">
      <c r="A21" s="52">
        <v>2</v>
      </c>
      <c r="B21" s="52">
        <v>2</v>
      </c>
      <c r="C21" s="52" t="s">
        <v>4</v>
      </c>
      <c r="D21" s="52" t="s">
        <v>132</v>
      </c>
      <c r="E21" s="52" t="s">
        <v>188</v>
      </c>
      <c r="F21" s="52">
        <v>609.6</v>
      </c>
      <c r="H21" s="52">
        <v>80</v>
      </c>
      <c r="I21" s="54"/>
      <c r="J21" s="52">
        <v>40</v>
      </c>
      <c r="K21" s="52" t="s">
        <v>82</v>
      </c>
      <c r="L21" s="52">
        <v>59</v>
      </c>
      <c r="M21" s="52">
        <f t="shared" si="2"/>
        <v>118</v>
      </c>
      <c r="N21" s="60" t="s">
        <v>133</v>
      </c>
      <c r="O21" s="52" t="s">
        <v>113</v>
      </c>
      <c r="P21" s="55" t="s">
        <v>158</v>
      </c>
    </row>
    <row r="22" spans="1:18" ht="50.25" customHeight="1" x14ac:dyDescent="0.3">
      <c r="A22" s="11">
        <v>3</v>
      </c>
      <c r="B22" s="11">
        <v>3</v>
      </c>
      <c r="C22" s="11" t="s">
        <v>218</v>
      </c>
      <c r="D22" s="11" t="s">
        <v>132</v>
      </c>
      <c r="F22" s="11">
        <v>260</v>
      </c>
      <c r="H22" s="11">
        <v>80</v>
      </c>
      <c r="I22"/>
      <c r="J22" s="11">
        <v>40</v>
      </c>
      <c r="K22" s="11" t="s">
        <v>219</v>
      </c>
      <c r="L22" s="11">
        <v>45.2</v>
      </c>
      <c r="M22" s="11">
        <f t="shared" si="2"/>
        <v>135.60000000000002</v>
      </c>
      <c r="N22" s="24" t="s">
        <v>180</v>
      </c>
      <c r="O22"/>
      <c r="P22" s="27" t="s">
        <v>220</v>
      </c>
      <c r="Q22"/>
    </row>
    <row r="23" spans="1:18" s="29" customFormat="1" ht="42" x14ac:dyDescent="0.3">
      <c r="A23" s="83">
        <v>4</v>
      </c>
      <c r="B23" s="29">
        <v>5</v>
      </c>
      <c r="C23" s="29" t="s">
        <v>177</v>
      </c>
      <c r="D23" s="29" t="s">
        <v>132</v>
      </c>
      <c r="E23" s="29" t="s">
        <v>178</v>
      </c>
      <c r="F23" s="35">
        <v>1219.2</v>
      </c>
      <c r="H23" s="29">
        <v>80</v>
      </c>
      <c r="J23" s="29">
        <v>80</v>
      </c>
      <c r="K23" s="29" t="s">
        <v>176</v>
      </c>
      <c r="L23" s="29">
        <v>145.33000000000001</v>
      </c>
      <c r="M23" s="29">
        <f t="shared" si="2"/>
        <v>726.65000000000009</v>
      </c>
      <c r="N23" s="29" t="s">
        <v>133</v>
      </c>
      <c r="P23" s="30" t="s">
        <v>175</v>
      </c>
      <c r="Q23" s="81" t="s">
        <v>182</v>
      </c>
    </row>
    <row r="24" spans="1:18" s="41" customFormat="1" ht="45" customHeight="1" x14ac:dyDescent="0.3">
      <c r="A24" s="84"/>
      <c r="B24" s="41">
        <v>5</v>
      </c>
      <c r="C24" s="41" t="s">
        <v>229</v>
      </c>
      <c r="D24" s="41" t="s">
        <v>132</v>
      </c>
      <c r="F24" s="44">
        <v>1200</v>
      </c>
      <c r="H24" s="41">
        <v>80</v>
      </c>
      <c r="J24" s="41">
        <v>80</v>
      </c>
      <c r="K24" s="41" t="s">
        <v>231</v>
      </c>
      <c r="L24" s="41">
        <v>92.76</v>
      </c>
      <c r="M24" s="41">
        <f t="shared" si="2"/>
        <v>463.8</v>
      </c>
      <c r="N24" s="24" t="s">
        <v>180</v>
      </c>
      <c r="P24" s="43" t="s">
        <v>230</v>
      </c>
      <c r="Q24" s="86"/>
    </row>
    <row r="25" spans="1:18" ht="51.75" customHeight="1" x14ac:dyDescent="0.3">
      <c r="A25" s="85"/>
      <c r="B25" s="11">
        <v>5</v>
      </c>
      <c r="C25" s="11" t="s">
        <v>181</v>
      </c>
      <c r="D25" s="11" t="s">
        <v>132</v>
      </c>
      <c r="F25" s="39">
        <v>1200</v>
      </c>
      <c r="H25" s="11">
        <v>80</v>
      </c>
      <c r="J25" s="11">
        <v>80</v>
      </c>
      <c r="K25" s="11" t="s">
        <v>179</v>
      </c>
      <c r="L25" s="11">
        <v>163.44</v>
      </c>
      <c r="M25" s="11">
        <f t="shared" si="2"/>
        <v>817.2</v>
      </c>
      <c r="N25" s="11" t="s">
        <v>180</v>
      </c>
      <c r="P25" s="40" t="s">
        <v>189</v>
      </c>
      <c r="Q25" s="82"/>
    </row>
    <row r="26" spans="1:18" s="46" customFormat="1" ht="42" x14ac:dyDescent="0.3">
      <c r="A26" s="81">
        <v>5</v>
      </c>
      <c r="B26" s="46">
        <v>1</v>
      </c>
      <c r="C26" s="46" t="s">
        <v>195</v>
      </c>
      <c r="D26" s="46" t="s">
        <v>132</v>
      </c>
      <c r="E26" s="46" t="s">
        <v>183</v>
      </c>
      <c r="F26" s="47">
        <v>1828.8</v>
      </c>
      <c r="H26" s="46">
        <v>160</v>
      </c>
      <c r="J26" s="46">
        <v>80</v>
      </c>
      <c r="K26" s="46" t="s">
        <v>194</v>
      </c>
      <c r="L26" s="46">
        <v>331.27</v>
      </c>
      <c r="M26" s="46">
        <f t="shared" si="2"/>
        <v>331.27</v>
      </c>
      <c r="N26" s="59" t="s">
        <v>133</v>
      </c>
      <c r="O26" s="48"/>
      <c r="P26" s="49" t="s">
        <v>233</v>
      </c>
      <c r="Q26" s="81" t="s">
        <v>182</v>
      </c>
    </row>
    <row r="27" spans="1:18" ht="46.5" customHeight="1" x14ac:dyDescent="0.3">
      <c r="A27" s="86"/>
      <c r="B27" s="11">
        <v>1</v>
      </c>
      <c r="C27" s="11" t="s">
        <v>232</v>
      </c>
      <c r="D27" s="11" t="s">
        <v>132</v>
      </c>
      <c r="F27" s="39">
        <v>1800</v>
      </c>
      <c r="H27" s="11">
        <v>160</v>
      </c>
      <c r="J27" s="11">
        <v>80</v>
      </c>
      <c r="K27" s="11" t="s">
        <v>192</v>
      </c>
      <c r="L27" s="11">
        <v>397.98</v>
      </c>
      <c r="M27" s="11">
        <f t="shared" si="2"/>
        <v>397.98</v>
      </c>
      <c r="N27" s="11" t="s">
        <v>180</v>
      </c>
      <c r="O27"/>
      <c r="P27" s="45" t="s">
        <v>216</v>
      </c>
      <c r="Q27" s="86"/>
    </row>
    <row r="28" spans="1:18" s="32" customFormat="1" ht="42" x14ac:dyDescent="0.3">
      <c r="A28" s="82"/>
      <c r="B28" s="32">
        <v>1</v>
      </c>
      <c r="C28" s="32" t="s">
        <v>191</v>
      </c>
      <c r="D28" s="32" t="s">
        <v>132</v>
      </c>
      <c r="F28" s="37">
        <v>1800</v>
      </c>
      <c r="H28" s="32">
        <v>160</v>
      </c>
      <c r="J28" s="32">
        <v>80</v>
      </c>
      <c r="K28" s="32" t="s">
        <v>192</v>
      </c>
      <c r="L28" s="32">
        <v>466.38</v>
      </c>
      <c r="M28" s="32">
        <f t="shared" si="2"/>
        <v>466.38</v>
      </c>
      <c r="N28" s="32" t="s">
        <v>180</v>
      </c>
      <c r="O28" s="33"/>
      <c r="P28" s="34" t="s">
        <v>190</v>
      </c>
      <c r="Q28" s="82"/>
      <c r="R28" s="33"/>
    </row>
    <row r="29" spans="1:18" ht="42" x14ac:dyDescent="0.3">
      <c r="A29" s="83">
        <v>6</v>
      </c>
      <c r="B29" s="28">
        <v>23.625</v>
      </c>
      <c r="C29" s="11" t="s">
        <v>200</v>
      </c>
      <c r="D29" s="11" t="s">
        <v>209</v>
      </c>
      <c r="E29" s="11" t="s">
        <v>196</v>
      </c>
      <c r="F29" s="11">
        <v>600</v>
      </c>
      <c r="H29" s="11">
        <v>160</v>
      </c>
      <c r="J29" s="11">
        <v>80</v>
      </c>
      <c r="K29" s="11" t="s">
        <v>201</v>
      </c>
      <c r="L29" s="11">
        <v>4.4000000000000004</v>
      </c>
      <c r="M29" s="28">
        <f t="shared" si="2"/>
        <v>103.95</v>
      </c>
      <c r="N29" s="11" t="s">
        <v>133</v>
      </c>
      <c r="P29" s="31" t="s">
        <v>193</v>
      </c>
      <c r="Q29" s="81" t="s">
        <v>199</v>
      </c>
    </row>
    <row r="30" spans="1:18" s="41" customFormat="1" ht="42" x14ac:dyDescent="0.3">
      <c r="A30" s="84"/>
      <c r="B30" s="41">
        <v>1</v>
      </c>
      <c r="C30" s="41" t="s">
        <v>195</v>
      </c>
      <c r="D30" s="41" t="s">
        <v>132</v>
      </c>
      <c r="E30" s="41" t="s">
        <v>188</v>
      </c>
      <c r="F30" s="41">
        <v>609.6</v>
      </c>
      <c r="H30" s="41">
        <v>160</v>
      </c>
      <c r="J30" s="41">
        <v>80</v>
      </c>
      <c r="K30" s="41" t="s">
        <v>194</v>
      </c>
      <c r="L30" s="41">
        <v>112.79</v>
      </c>
      <c r="M30" s="41">
        <f t="shared" ref="M30:M42" si="3">B30*L30</f>
        <v>112.79</v>
      </c>
      <c r="N30" s="56" t="s">
        <v>133</v>
      </c>
      <c r="O30" s="42"/>
      <c r="P30" s="50" t="s">
        <v>198</v>
      </c>
      <c r="Q30" s="86"/>
    </row>
    <row r="31" spans="1:18" s="32" customFormat="1" ht="42" x14ac:dyDescent="0.3">
      <c r="A31" s="85"/>
      <c r="B31" s="32">
        <v>1</v>
      </c>
      <c r="C31" s="32" t="s">
        <v>197</v>
      </c>
      <c r="D31" s="32" t="s">
        <v>132</v>
      </c>
      <c r="F31" s="32">
        <v>600</v>
      </c>
      <c r="H31" s="32">
        <v>160</v>
      </c>
      <c r="J31" s="32">
        <v>80</v>
      </c>
      <c r="K31" s="32" t="s">
        <v>192</v>
      </c>
      <c r="L31" s="32">
        <v>132.66</v>
      </c>
      <c r="M31" s="32">
        <f t="shared" si="3"/>
        <v>132.66</v>
      </c>
      <c r="N31" s="32" t="s">
        <v>180</v>
      </c>
      <c r="O31" s="33"/>
      <c r="P31" s="34" t="s">
        <v>190</v>
      </c>
      <c r="Q31" s="82"/>
    </row>
    <row r="32" spans="1:18" ht="42" x14ac:dyDescent="0.3">
      <c r="A32" s="81">
        <v>7</v>
      </c>
      <c r="B32" s="11">
        <v>50.5</v>
      </c>
      <c r="C32" s="11" t="s">
        <v>200</v>
      </c>
      <c r="D32" s="11" t="s">
        <v>209</v>
      </c>
      <c r="E32" s="28">
        <v>50.5</v>
      </c>
      <c r="F32" s="16">
        <v>1295.4000000000001</v>
      </c>
      <c r="H32" s="11">
        <v>160</v>
      </c>
      <c r="J32" s="11">
        <v>80</v>
      </c>
      <c r="K32" s="11" t="s">
        <v>201</v>
      </c>
      <c r="L32" s="11">
        <v>4.4000000000000004</v>
      </c>
      <c r="M32" s="11">
        <f t="shared" si="3"/>
        <v>222.20000000000002</v>
      </c>
      <c r="N32" s="11" t="s">
        <v>133</v>
      </c>
      <c r="O32"/>
      <c r="P32" s="27"/>
      <c r="Q32" s="81" t="s">
        <v>182</v>
      </c>
    </row>
    <row r="33" spans="1:18" s="41" customFormat="1" ht="56" x14ac:dyDescent="0.3">
      <c r="A33" s="82"/>
      <c r="B33" s="41">
        <v>1</v>
      </c>
      <c r="C33" s="41" t="s">
        <v>215</v>
      </c>
      <c r="D33" s="41" t="s">
        <v>132</v>
      </c>
      <c r="F33" s="41">
        <v>1280</v>
      </c>
      <c r="H33" s="41">
        <v>160</v>
      </c>
      <c r="J33" s="41">
        <v>80</v>
      </c>
      <c r="K33" s="41" t="s">
        <v>214</v>
      </c>
      <c r="L33" s="41">
        <v>283</v>
      </c>
      <c r="M33" s="41">
        <f t="shared" si="3"/>
        <v>283</v>
      </c>
      <c r="N33" s="24" t="s">
        <v>180</v>
      </c>
      <c r="O33" s="42"/>
      <c r="P33" s="43" t="s">
        <v>216</v>
      </c>
      <c r="Q33" s="82"/>
    </row>
    <row r="34" spans="1:18" s="29" customFormat="1" ht="42" x14ac:dyDescent="0.3">
      <c r="A34" s="83">
        <v>8</v>
      </c>
      <c r="B34" s="29">
        <v>12</v>
      </c>
      <c r="C34" s="29" t="s">
        <v>204</v>
      </c>
      <c r="D34" s="29" t="s">
        <v>132</v>
      </c>
      <c r="E34" s="29">
        <v>12</v>
      </c>
      <c r="F34" s="29">
        <v>304.8</v>
      </c>
      <c r="H34" s="29">
        <v>80</v>
      </c>
      <c r="J34" s="29">
        <v>40</v>
      </c>
      <c r="K34" s="29" t="s">
        <v>203</v>
      </c>
      <c r="L34" s="29">
        <v>30.4</v>
      </c>
      <c r="M34" s="29">
        <f t="shared" si="3"/>
        <v>364.79999999999995</v>
      </c>
      <c r="N34" s="29" t="s">
        <v>133</v>
      </c>
      <c r="O34" s="36"/>
      <c r="P34" s="30" t="s">
        <v>202</v>
      </c>
      <c r="Q34" s="81" t="s">
        <v>182</v>
      </c>
      <c r="R34"/>
    </row>
    <row r="35" spans="1:18" s="41" customFormat="1" ht="49.5" customHeight="1" x14ac:dyDescent="0.3">
      <c r="A35" s="84"/>
      <c r="B35" s="41">
        <v>12</v>
      </c>
      <c r="C35" s="41" t="s">
        <v>234</v>
      </c>
      <c r="D35" s="41" t="s">
        <v>132</v>
      </c>
      <c r="F35" s="41">
        <v>300</v>
      </c>
      <c r="H35" s="41">
        <v>80</v>
      </c>
      <c r="J35" s="41">
        <v>40</v>
      </c>
      <c r="K35" s="41" t="s">
        <v>211</v>
      </c>
      <c r="L35" s="41">
        <v>18.87</v>
      </c>
      <c r="M35" s="41">
        <f t="shared" si="3"/>
        <v>226.44</v>
      </c>
      <c r="N35" s="24" t="s">
        <v>180</v>
      </c>
      <c r="O35" s="42"/>
      <c r="P35" s="43" t="s">
        <v>235</v>
      </c>
      <c r="Q35" s="86"/>
    </row>
    <row r="36" spans="1:18" s="32" customFormat="1" ht="50.25" customHeight="1" x14ac:dyDescent="0.3">
      <c r="A36" s="85"/>
      <c r="B36" s="32">
        <v>12</v>
      </c>
      <c r="C36" s="32" t="s">
        <v>213</v>
      </c>
      <c r="D36" s="32" t="s">
        <v>132</v>
      </c>
      <c r="F36" s="32">
        <v>300</v>
      </c>
      <c r="H36" s="32">
        <v>80</v>
      </c>
      <c r="J36" s="32">
        <v>40</v>
      </c>
      <c r="K36" s="32" t="s">
        <v>211</v>
      </c>
      <c r="L36" s="32">
        <v>26.25</v>
      </c>
      <c r="M36" s="32">
        <f t="shared" si="3"/>
        <v>315</v>
      </c>
      <c r="N36" s="32" t="s">
        <v>180</v>
      </c>
      <c r="O36" s="33"/>
      <c r="P36" s="34" t="s">
        <v>212</v>
      </c>
      <c r="Q36" s="82"/>
    </row>
    <row r="37" spans="1:18" s="29" customFormat="1" ht="42" x14ac:dyDescent="0.3">
      <c r="A37" s="83">
        <v>9</v>
      </c>
      <c r="B37" s="29">
        <v>8</v>
      </c>
      <c r="C37" s="29" t="s">
        <v>207</v>
      </c>
      <c r="D37" s="29" t="s">
        <v>210</v>
      </c>
      <c r="E37" s="38" t="s">
        <v>208</v>
      </c>
      <c r="F37" s="29">
        <v>177.8</v>
      </c>
      <c r="H37" s="29">
        <v>80</v>
      </c>
      <c r="J37" s="29">
        <v>40</v>
      </c>
      <c r="K37" s="29" t="s">
        <v>206</v>
      </c>
      <c r="L37" s="29">
        <v>16.45</v>
      </c>
      <c r="M37" s="29">
        <f t="shared" si="3"/>
        <v>131.6</v>
      </c>
      <c r="N37" s="29" t="s">
        <v>133</v>
      </c>
      <c r="O37" s="36"/>
      <c r="P37" s="30" t="s">
        <v>205</v>
      </c>
      <c r="Q37" s="81" t="s">
        <v>182</v>
      </c>
    </row>
    <row r="38" spans="1:18" s="41" customFormat="1" ht="60.75" customHeight="1" x14ac:dyDescent="0.3">
      <c r="A38" s="84"/>
      <c r="B38" s="41">
        <v>8</v>
      </c>
      <c r="C38" s="41" t="s">
        <v>236</v>
      </c>
      <c r="D38" s="41" t="s">
        <v>132</v>
      </c>
      <c r="E38" s="51"/>
      <c r="F38" s="41">
        <v>180</v>
      </c>
      <c r="H38" s="41">
        <v>80</v>
      </c>
      <c r="J38" s="41">
        <v>40</v>
      </c>
      <c r="K38" s="41" t="s">
        <v>211</v>
      </c>
      <c r="L38" s="41">
        <v>15.44</v>
      </c>
      <c r="M38" s="41">
        <f t="shared" si="3"/>
        <v>123.52</v>
      </c>
      <c r="N38" s="24" t="s">
        <v>180</v>
      </c>
      <c r="O38" s="42"/>
      <c r="P38" s="43" t="s">
        <v>235</v>
      </c>
      <c r="Q38" s="86"/>
    </row>
    <row r="39" spans="1:18" s="32" customFormat="1" ht="42" x14ac:dyDescent="0.3">
      <c r="A39" s="85"/>
      <c r="B39" s="32">
        <v>8</v>
      </c>
      <c r="C39" s="32" t="s">
        <v>217</v>
      </c>
      <c r="D39" s="32" t="s">
        <v>132</v>
      </c>
      <c r="F39" s="32">
        <v>180</v>
      </c>
      <c r="H39" s="32">
        <v>80</v>
      </c>
      <c r="J39" s="32">
        <v>40</v>
      </c>
      <c r="K39" s="32" t="s">
        <v>211</v>
      </c>
      <c r="L39" s="32">
        <v>21.91</v>
      </c>
      <c r="M39" s="32">
        <f t="shared" si="3"/>
        <v>175.28</v>
      </c>
      <c r="N39" s="32" t="s">
        <v>180</v>
      </c>
      <c r="P39" s="34" t="s">
        <v>212</v>
      </c>
      <c r="Q39" s="82"/>
    </row>
    <row r="40" spans="1:18" s="52" customFormat="1" ht="42" x14ac:dyDescent="0.3">
      <c r="A40" s="52">
        <v>10</v>
      </c>
      <c r="B40" s="52">
        <v>1</v>
      </c>
      <c r="C40" s="52" t="s">
        <v>221</v>
      </c>
      <c r="D40" s="52" t="s">
        <v>132</v>
      </c>
      <c r="F40" s="52">
        <v>260</v>
      </c>
      <c r="H40" s="52">
        <v>80</v>
      </c>
      <c r="J40" s="52">
        <v>40</v>
      </c>
      <c r="K40" s="52" t="s">
        <v>211</v>
      </c>
      <c r="L40" s="52">
        <v>21.91</v>
      </c>
      <c r="M40" s="52">
        <f t="shared" si="3"/>
        <v>21.91</v>
      </c>
      <c r="N40" s="57" t="s">
        <v>180</v>
      </c>
      <c r="P40" s="53" t="s">
        <v>212</v>
      </c>
    </row>
    <row r="41" spans="1:18" s="52" customFormat="1" ht="60" customHeight="1" x14ac:dyDescent="0.3">
      <c r="A41" s="52">
        <v>11</v>
      </c>
      <c r="B41" s="52">
        <v>3</v>
      </c>
      <c r="C41" s="52" t="s">
        <v>237</v>
      </c>
      <c r="D41" s="52" t="s">
        <v>132</v>
      </c>
      <c r="F41" s="52">
        <v>200</v>
      </c>
      <c r="H41" s="52">
        <v>80</v>
      </c>
      <c r="J41" s="52">
        <v>40</v>
      </c>
      <c r="K41" s="52" t="s">
        <v>211</v>
      </c>
      <c r="L41" s="52">
        <v>13.03</v>
      </c>
      <c r="M41" s="52">
        <f t="shared" si="3"/>
        <v>39.089999999999996</v>
      </c>
      <c r="N41" s="57" t="s">
        <v>180</v>
      </c>
      <c r="P41" s="53" t="s">
        <v>235</v>
      </c>
    </row>
    <row r="42" spans="1:18" s="32" customFormat="1" ht="42" x14ac:dyDescent="0.3">
      <c r="A42" s="32">
        <v>12</v>
      </c>
      <c r="B42" s="32">
        <v>2</v>
      </c>
      <c r="C42" s="32" t="s">
        <v>226</v>
      </c>
      <c r="D42" s="32" t="s">
        <v>132</v>
      </c>
      <c r="F42" s="32">
        <v>1000</v>
      </c>
      <c r="H42" s="32">
        <v>40</v>
      </c>
      <c r="J42" s="32">
        <v>40</v>
      </c>
      <c r="K42" s="32" t="s">
        <v>227</v>
      </c>
      <c r="L42" s="32">
        <v>29.21</v>
      </c>
      <c r="M42" s="32">
        <f t="shared" si="3"/>
        <v>58.42</v>
      </c>
      <c r="N42" s="58" t="s">
        <v>180</v>
      </c>
      <c r="O42" s="33"/>
      <c r="P42" s="34" t="s">
        <v>228</v>
      </c>
    </row>
  </sheetData>
  <mergeCells count="14">
    <mergeCell ref="A5:A6"/>
    <mergeCell ref="A34:A36"/>
    <mergeCell ref="Q34:Q36"/>
    <mergeCell ref="Q32:Q33"/>
    <mergeCell ref="Q37:Q39"/>
    <mergeCell ref="A32:A33"/>
    <mergeCell ref="A37:A39"/>
    <mergeCell ref="Q23:Q25"/>
    <mergeCell ref="A23:A25"/>
    <mergeCell ref="Q26:Q28"/>
    <mergeCell ref="A26:A28"/>
    <mergeCell ref="Q29:Q31"/>
    <mergeCell ref="A29:A31"/>
    <mergeCell ref="A10:A11"/>
  </mergeCells>
  <phoneticPr fontId="5" type="noConversion"/>
  <hyperlinks>
    <hyperlink ref="P8" r:id="rId1" xr:uid="{C77EB5BA-1F26-4C3A-BB95-8D7218D9F0B5}"/>
    <hyperlink ref="P3" r:id="rId2" xr:uid="{DBA748E7-39EC-464D-ACC1-4C35ECA302E8}"/>
    <hyperlink ref="P4" r:id="rId3" xr:uid="{B4A2CE35-843C-4E1F-93A3-AE89D377085B}"/>
    <hyperlink ref="P6" r:id="rId4" xr:uid="{A1BBA9BE-45EC-46CF-9E3B-4DE1927C848B}"/>
    <hyperlink ref="P9" r:id="rId5" xr:uid="{536A240D-6F4B-437F-B29C-DF0469699526}"/>
    <hyperlink ref="P11" r:id="rId6" xr:uid="{443A6501-5DF3-4372-8113-40FD0B9D3B07}"/>
    <hyperlink ref="P19" r:id="rId7" xr:uid="{FB28129A-E5FA-49C8-8806-09D79D8CAC6B}"/>
    <hyperlink ref="P20" r:id="rId8" xr:uid="{374DBDF7-FC15-48AE-A8B5-D3AEDBCEF542}"/>
    <hyperlink ref="P21" r:id="rId9" xr:uid="{4F38719C-E600-4976-BA76-7FAA9B594832}"/>
    <hyperlink ref="P23" r:id="rId10" xr:uid="{6C594B58-D3AB-4F12-913F-0B9AFB699B32}"/>
    <hyperlink ref="P25" r:id="rId11" display="https://us.misumi-ec.com/vona2/detail/110302690740/?CategorySpec=unitType%3a%3a1%0900000042730%3a%3amig00000001490204&amp;list=PageCategory&amp;curSearch=%7b%22field%22%3a%22%40search%22%2c%22seriesCode%22%3a%22110302690740%22%2c%22innerCode%22%3a%22%22%2c%22sort%22%3a1%2c%22specSortFlag%22%3a0%2c%22allSpecFlag%22%3a0%2c%22page%22%3a1%2c%22pageSize%22%3a%2260%22%2c%2200000332761%22%3a%221200%22%2c%22typeCode%22%3a%22HFSH8-8080%22%2c%22fixedInfo%22%3a%22MDM00001302485110302690740-1897579906-1255582774045885826%7c13%22%7d&amp;Tab=wysiwyg_area_0" xr:uid="{4C5106B0-36CC-4F6E-B3C7-1CD37E59C27B}"/>
    <hyperlink ref="P28" r:id="rId12" display="https://us.misumi-ec.com/vona2/detail/110302691260/?CategorySpec=unitType%3a%3a1%0900000042730%3a%3amig00000001504150&amp;list=PageCategory&amp;curSearch=%7b%22field%22%3a%22%40search%22%2c%22seriesCode%22%3a%22110302691260%22%2c%22innerCode%22%3a%22%22%2c%22sort%22%3a1%2c%22specSortFlag%22%3a0%2c%22allSpecFlag%22%3a0%2c%22page%22%3a1%2c%22pageSize%22%3a%2260%22%2c%2200000332765%22%3a%221800%22%2c%22typeCode%22%3a%22HFSB8-80160%22%2c%22fixedInfo%22%3a%22MDM00001302471110302691260-1897579906-1255582774045885826%7c13%22%7d&amp;Tab=wysiwyg_area_0" xr:uid="{BD2DAADE-C725-48F2-8C5C-6A761237CEBC}"/>
    <hyperlink ref="P29" r:id="rId13" xr:uid="{686B4F48-074B-45B4-AF4C-72176B9AA07E}"/>
    <hyperlink ref="P30" r:id="rId14" xr:uid="{A02A999A-333C-410B-B018-ADD8995BEC02}"/>
    <hyperlink ref="P34" r:id="rId15" xr:uid="{C87C1333-D797-49C2-967F-188471190F3B}"/>
    <hyperlink ref="P37" r:id="rId16" xr:uid="{9421907F-2F68-4B45-A215-72F7816628A3}"/>
    <hyperlink ref="P36" r:id="rId17" display="https://us.misumi-ec.com/vona2/detail/110302690310/?CategorySpec=unitType%3a%3a1%0900000042730%3a%3amig00000001495364&amp;curSearch=%7b%22field%22%3a%22%40search%22%2c%22seriesCode%22%3a%22110302690310%22%2c%22innerCode%22%3a%22%22%2c%22sort%22%3a1%2c%22specSortFlag%22%3a0%2c%22allSpecFlag%22%3a0%2c%22page%22%3a1%2c%22pageSize%22%3a%2260%22%2c%2200000042719%22%3a%22c%22%2c%2200000332757%22%3a%22300%22%2c%22fixedInfo%22%3a%22MDM00001298697110302690310-1897579906-1255582774045885826%7c26%22%7d&amp;Tab=wysiwyg_area_0" xr:uid="{FBF8BEF6-057F-43C5-9C07-6A26DFD52939}"/>
    <hyperlink ref="P31" r:id="rId18" display="https://us.misumi-ec.com/vona2/detail/110302691260/?CategorySpec=unitType%3a%3a1%0900000042730%3a%3amig00000001504150&amp;list=PageCategory&amp;curSearch=%7b%22field%22%3a%22%40search%22%2c%22seriesCode%22%3a%22110302691260%22%2c%22innerCode%22%3a%22%22%2c%22sort%22%3a1%2c%22specSortFlag%22%3a0%2c%22allSpecFlag%22%3a0%2c%22page%22%3a1%2c%22pageSize%22%3a%2260%22%2c%2200000332765%22%3a%22600%22%2c%22typeCode%22%3a%22HFS8-80160%22%2c%22fixedInfo%22%3a%22MDM00001302503110302691260-1897579906-1255582774045885826%7c13%22%7d&amp;Tab=wysiwyg_area_0" xr:uid="{C4752638-370B-46CE-9F4D-EE973929B1E7}"/>
    <hyperlink ref="P33" r:id="rId19" display="https://us.misumi-ec.com/vona2/detail/110302691260/?CategorySpec=unitType%3a%3a1%0900000042730%3a%3amig00000001504150&amp;list=PageCategory&amp;curSearch=%7b%22field%22%3a%22%40search%22%2c%22seriesCode%22%3a%22110302691260%22%2c%22innerCode%22%3a%22%22%2c%22sort%22%3a1%2c%22specSortFlag%22%3a0%2c%22allSpecFlag%22%3a0%2c%22page%22%3a1%2c%22pageSize%22%3a%2260%22%2c%2200000332765%22%3a%221280%22%2c%22typeCode%22%3a%22HFS8-80160%22%2c%22fixedInfo%22%3a%22MDM00001302503110302691260-1897579906-1255582774045885826%7c13%22%7d&amp;Tab=wysiwyg_area_0" xr:uid="{7565A585-CBFE-4D29-AF30-3AB2E7E7CAD4}"/>
    <hyperlink ref="P39" r:id="rId20" display="https://us.misumi-ec.com/vona2/detail/110302690310/?CategorySpec=unitType%3a%3a1%0900000042730%3a%3amig00000001495364&amp;list=PageCategory&amp;curSearch=%7b%22field%22%3a%22%40search%22%2c%22seriesCode%22%3a%22110302690310%22%2c%22innerCode%22%3a%22%22%2c%22sort%22%3a1%2c%22specSortFlag%22%3a0%2c%22allSpecFlag%22%3a0%2c%22page%22%3a1%2c%22pageSize%22%3a%2260%22%2c%2200000042719%22%3a%22c%22%2c%2200000332757%22%3a%22180%22%2c%22fixedInfo%22%3a%22MDM00001298697110302690310-1897579906-1255582774045885826%7c26%22%7d&amp;Tab=wysiwyg_area_0" xr:uid="{7A7B7552-678E-4A44-8422-1A031D8366CE}"/>
    <hyperlink ref="P22" r:id="rId21" display="https://us.misumi-ec.com/vona2/detail/110302371970/?ProductCode=GFBL8-4080-260" xr:uid="{E8879C9E-BBA4-4F21-81DD-983BF0795C3E}"/>
    <hyperlink ref="P40" r:id="rId22" display="https://us.misumi-ec.com/vona2/detail/110302690310/?CategorySpec=unitType%3a%3a1%0900000042730%3a%3amig00000001495364&amp;list=PageCategory&amp;curSearch=%7b%22field%22%3a%22%40search%22%2c%22seriesCode%22%3a%22110302690310%22%2c%22innerCode%22%3a%22%22%2c%22sort%22%3a1%2c%22specSortFlag%22%3a0%2c%22allSpecFlag%22%3a0%2c%22page%22%3a1%2c%22pageSize%22%3a%2260%22%2c%2200000042719%22%3a%22c%22%2c%2200000332757%22%3a%22260%22%2c%22fixedInfo%22%3a%22MDM00001298697110302690310-1897579906-1255582774045885826%7c26%22%7d&amp;Tab=wysiwyg_area_0" xr:uid="{DADCF718-5957-45FB-A6BF-C128B13D4700}"/>
    <hyperlink ref="P7" r:id="rId23" xr:uid="{A00DF110-38F5-4559-99F5-C047B1B0D489}"/>
    <hyperlink ref="P13" r:id="rId24" xr:uid="{338FA522-8CD2-4014-A114-3D66DB921871}"/>
    <hyperlink ref="P42" r:id="rId25" display="https://us.misumi-ec.com/vona2/detail/110302689860/?list=PageCategory&amp;curSearch=%7b%22field%22%3a%22%40search%22%2c%22seriesCode%22%3a%22110302689860%22%2c%22innerCode%22%3a%22%22%2c%22sort%22%3a1%2c%22specSortFlag%22%3a0%2c%22allSpecFlag%22%3a0%2c%22page%22%3a1%2c%22pageSize%22%3a%2260%22%2c%22jp000151688%22%3a%22mig00000000009801%22%2c%22fixedInfo%22%3a%22innerCode%3aMDM00001299079%7c13%22%7d&amp;Tab=wysiwyg_area_0" xr:uid="{3FB2DE7C-B794-434C-9452-F9391B4951BE}"/>
    <hyperlink ref="P24" r:id="rId26" display="https://us.misumi-ec.com/vona2/detail/110302690740/?CategorySpec=unitType%3a%3a1%0900000042730%3a%3amig00000001490204&amp;list=PageCategory&amp;curSearch=%7b%22field%22%3a%22%40search%22%2c%22seriesCode%22%3a%22110302690740%22%2c%22innerCode%22%3a%22%22%2c%22sort%22%3a1%2c%22specSortFlag%22%3a0%2c%22allSpecFlag%22%3a0%2c%22page%22%3a1%2c%22pageSize%22%3a%2260%22%2c%2200000332761%22%3a%221200%22%2c%22typeCode%22%3a%22HFS8-8080%22%2c%22fixedInfo%22%3a%22MDM00001302470110302690740-1897579906-1255582774045885826%7c13%22%7d&amp;Tab=wysiwyg_area_0" xr:uid="{AE8F51A2-59AB-4BE5-A69F-85D32D254875}"/>
    <hyperlink ref="P27" r:id="rId27" display="https://us.misumi-ec.com/vona2/detail/110302691260/?CategorySpec=unitType%3a%3a1%0900000042730%3a%3amig00000001504150&amp;list=PageCategory&amp;curSearch=%7b%22field%22%3a%22%40search%22%2c%22seriesCode%22%3a%22110302691260%22%2c%22innerCode%22%3a%22%22%2c%22sort%22%3a1%2c%22specSortFlag%22%3a0%2c%22allSpecFlag%22%3a0%2c%22page%22%3a1%2c%22pageSize%22%3a%2260%22%2c%2200000332765%22%3a%221800%22%2c%22typeCode%22%3a%22HFS8-80160%22%2c%22fixedInfo%22%3a%22MDM00001302503110302691260-1897579906-1255582774045885826%7c13%22%7d&amp;Tab=wysiwyg_area_0" xr:uid="{A38E08AD-90D0-4237-A128-CD4C18863A90}"/>
    <hyperlink ref="P26" r:id="rId28" xr:uid="{BBB04B80-C3F6-4370-BBAA-C60E1F10FAB9}"/>
    <hyperlink ref="P35" r:id="rId29" display="https://us.misumi-ec.com/vona2/detail/110302690310/?CategorySpec=unitType%3a%3a1%0900000042730%3a%3amig00000001495364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b%22%2c%2200000332757%22%3a%22300%22%2c%22fixedInfo%22%3a%22MDM00001302447110302690310-1897579906-1255582774045885826%7c26%22%7d&amp;Tab=wysiwyg_area_0" xr:uid="{1B00E6C4-BBAF-489F-8CFD-F5C76F4F9B7C}"/>
    <hyperlink ref="P38" r:id="rId30" display="https://us.misumi-ec.com/vona2/detail/110302690310/?CategorySpec=unitType%3a%3a1%0900000042730%3a%3amig00000001495364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b%22%2c%2200000332757%22%3a%22180%22%2c%22fixedInfo%22%3a%22MDM00001302447110302690310-1897579906-1255582774045885826%7c26%22%7d&amp;Tab=wysiwyg_area_0" xr:uid="{CFD99D11-BCE3-42AF-B680-0A08E4C33659}"/>
    <hyperlink ref="P41" r:id="rId31" display="https://us.misumi-ec.com/vona2/detail/110302690310/?CategorySpec=unitType%3a%3a1%0900000042730%3a%3amig00000001495364&amp;list=PageCategory&amp;curSearch=%7b%22field%22%3a%22%40search%22%2c%22seriesCode%22%3a%22110302690310%22%2c%22innerCode%22%3a%22%22%2c%22sort%22%3a1%2c%22specSortFlag%22%3a0%2c%22allSpecFlag%22%3a0%2c%22page%22%3a1%2c%22pageSize%22%3a%2260%22%2c%2200000042719%22%3a%22a%22%2c%2200000042737%22%3a%22a%22%2c%2200000332757%22%3a%22200%22%2c%22fixedInfo%22%3a%22MDM00001302496110302690310-1897579906-1255582774045885826%7c39%22%7d&amp;Tab=wysiwyg_area_0" xr:uid="{D8302EC1-347F-421D-9A86-C9D52FB2A8FC}"/>
    <hyperlink ref="P17" r:id="rId32" display="https://www.amazon.com/gp/product/B0BL43TKFH/ref=ox_sc_act_title_1?smid=A1EJ0LMBT4J29E&amp;psc=1" xr:uid="{87C47089-7328-447D-A8E0-AD4E095A9FB5}"/>
    <hyperlink ref="P5" r:id="rId33" display="https://www.amazon.com/2020-Bracket-Aluminum-Extrusion-Connector/dp/B0BK24Q9TV/ref=sr_1_7?crid=13CZS6CELDDWR&amp;keywords=aluminum%2Bextrusion%2Bbracket&amp;qid=1698637948&amp;sprefix=aluminum%2Bextrusion%2Bbrac%2Caps%2C90&amp;sr=8-7&amp;th=1" xr:uid="{E098D1DB-1AF1-43C0-8499-EC8EF8687D79}"/>
    <hyperlink ref="P18" r:id="rId34" display="https://www.amazon.com/Woodcraft-Woodshop-Medium-Density-Fibreboard-MDF/dp/B083S2HH9Y/ref=sr_1_247?crid=15Z92OJYUE6VQ&amp;keywords=mdf+board&amp;qid=1698679759&amp;sprefix=mdf%2Caps%2C92&amp;sr=8-247" xr:uid="{C0F16D57-5C3A-40CE-9396-BE81FE719781}"/>
    <hyperlink ref="P14" r:id="rId35" display="https://www.amazon.com/ZXHAO-Elastic-Nickel-Plated-Aluminum-Extrusion/dp/B088WV5KZT/ref=sr_1_3?crid=2URTXUSD4LM5H&amp;keywords=m8+t+slot+nut&amp;qid=1698681144&amp;sprefix=T+nut+M8%2Caps%2C81&amp;sr=8-3" xr:uid="{96251D26-10B5-4594-8B80-DA5C9C0F3E18}"/>
    <hyperlink ref="P15" r:id="rId36" display="https://www.amazon.com/gp/product/B08DRC5D4C/ref=ox_sc_act_title_1?smid=A17K2SAFK99DGD&amp;th=1" xr:uid="{ED5761BB-08BB-488F-8928-E8A09023F04F}"/>
    <hyperlink ref="P16" r:id="rId37" display="https://www.amazon.com/M8-1-25-Button-Socket-Screws-Stainless/dp/B086W8BJ4X/ref=d_pd_d_sim_b2b_sccl_3_3/144-6362686-4358021?pd_rd_w=b0xGf&amp;content-id=amzn1.sym.9dc569b7-9cd2-4b94-a658-c9ded15c627a&amp;pf_rd_p=9dc569b7-9cd2-4b94-a658-c9ded15c627a&amp;pf_rd_r=43NXY7PHEPEJXAA924JS&amp;pd_rd_wg=g63ef&amp;pd_rd_r=cba7bd9a-f33a-44e6-b03f-3ef8e31276dc&amp;pd_rd_i=B086W8BJ4X&amp;th=1" xr:uid="{F672B0A2-9B93-437D-BC47-63CE3C7056BF}"/>
    <hyperlink ref="P10" r:id="rId38" display="https://www.amazon.com/gp/product/B0C2BJZGLF/ref=ox_sc_act_title_4?smid=A2KAGKE1Y9Z8AI&amp;psc=1" xr:uid="{17E676F9-07E4-47A9-9DD4-654CFD4AEBB0}"/>
    <hyperlink ref="P12" r:id="rId39" display="https://www.amazon.com/gp/product/B09G6MTKVY/ref=ox_sc_act_title_3?smid=A37669IFES6A93&amp;th=1" xr:uid="{37850981-1C52-4B06-941B-255144CBA3BD}"/>
  </hyperlinks>
  <pageMargins left="0.7" right="0.7" top="0.75" bottom="0.75" header="0.3" footer="0.3"/>
  <pageSetup orientation="portrait" horizontalDpi="1200" verticalDpi="1200" r:id="rId40"/>
  <drawing r:id="rId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2BB4-196D-46CE-8312-5E13A845B5AD}">
  <dimension ref="A1:AW117"/>
  <sheetViews>
    <sheetView zoomScale="70" zoomScaleNormal="70" workbookViewId="0">
      <pane ySplit="1" topLeftCell="A46" activePane="bottomLeft" state="frozen"/>
      <selection pane="bottomLeft" activeCell="C13" sqref="C13"/>
    </sheetView>
  </sheetViews>
  <sheetFormatPr defaultColWidth="9.1640625" defaultRowHeight="14" x14ac:dyDescent="0.3"/>
  <cols>
    <col min="1" max="1" width="9.1640625" style="15"/>
    <col min="2" max="3" width="12.25" style="15" customWidth="1"/>
    <col min="4" max="4" width="10.75" style="15" customWidth="1"/>
    <col min="5" max="5" width="9.58203125" style="15" customWidth="1"/>
    <col min="6" max="6" width="9.75" style="15" customWidth="1"/>
    <col min="7" max="7" width="8.1640625" style="15" customWidth="1"/>
    <col min="8" max="8" width="7.75" style="15" customWidth="1"/>
    <col min="9" max="9" width="10.25" style="15" customWidth="1"/>
    <col min="10" max="10" width="10.75" style="15" customWidth="1"/>
    <col min="11" max="11" width="32.1640625" style="18" customWidth="1"/>
    <col min="12" max="12" width="12.1640625" style="17" customWidth="1"/>
    <col min="13" max="13" width="10.1640625" style="15" customWidth="1"/>
    <col min="14" max="14" width="17.83203125" style="15" customWidth="1"/>
    <col min="15" max="15" width="25" style="15" customWidth="1"/>
    <col min="16" max="16" width="54.1640625" style="18" customWidth="1"/>
    <col min="17" max="16384" width="9.1640625" style="15"/>
  </cols>
  <sheetData>
    <row r="1" spans="1:16" s="21" customFormat="1" ht="28" x14ac:dyDescent="0.3">
      <c r="A1" s="21" t="s">
        <v>117</v>
      </c>
      <c r="B1" s="21" t="s">
        <v>118</v>
      </c>
      <c r="C1" s="21" t="s">
        <v>119</v>
      </c>
      <c r="D1" s="21" t="s">
        <v>120</v>
      </c>
      <c r="E1" s="21" t="s">
        <v>121</v>
      </c>
      <c r="F1" s="21" t="s">
        <v>122</v>
      </c>
      <c r="G1" s="21" t="s">
        <v>123</v>
      </c>
      <c r="H1" s="21" t="s">
        <v>124</v>
      </c>
      <c r="I1" s="21" t="s">
        <v>125</v>
      </c>
      <c r="J1" s="21" t="s">
        <v>126</v>
      </c>
      <c r="K1" s="21" t="s">
        <v>127</v>
      </c>
      <c r="L1" s="21" t="s">
        <v>128</v>
      </c>
      <c r="M1" s="21" t="s">
        <v>129</v>
      </c>
      <c r="N1" s="21" t="s">
        <v>130</v>
      </c>
      <c r="O1" s="21" t="s">
        <v>131</v>
      </c>
    </row>
    <row r="2" spans="1:16" ht="42" x14ac:dyDescent="0.3">
      <c r="A2" s="11">
        <v>1</v>
      </c>
      <c r="B2" s="11">
        <v>4</v>
      </c>
      <c r="C2" s="11" t="s">
        <v>1</v>
      </c>
      <c r="D2" s="11" t="s">
        <v>132</v>
      </c>
      <c r="E2" s="11"/>
      <c r="F2" s="11"/>
      <c r="G2" s="11"/>
      <c r="H2" s="11"/>
      <c r="I2" s="11"/>
      <c r="J2" s="11"/>
      <c r="K2" s="11" t="s">
        <v>79</v>
      </c>
      <c r="L2" s="22">
        <v>66.209999999999994</v>
      </c>
      <c r="M2" s="22">
        <f>Table1[[#This Row],[QUANTITY]]*Table1[[#This Row],[UNIT PRICE ($)]]</f>
        <v>264.83999999999997</v>
      </c>
      <c r="N2" s="11" t="s">
        <v>133</v>
      </c>
      <c r="O2" s="11" t="s">
        <v>113</v>
      </c>
      <c r="P2" s="15"/>
    </row>
    <row r="3" spans="1:16" ht="42" x14ac:dyDescent="0.3">
      <c r="A3" s="14">
        <v>2</v>
      </c>
      <c r="B3" s="14">
        <v>6</v>
      </c>
      <c r="C3" s="13" t="s">
        <v>2</v>
      </c>
      <c r="D3" s="11" t="s">
        <v>132</v>
      </c>
      <c r="E3" s="11"/>
      <c r="F3" s="11"/>
      <c r="G3" s="11"/>
      <c r="H3" s="11"/>
      <c r="I3" s="11"/>
      <c r="J3" s="11"/>
      <c r="K3" s="11" t="s">
        <v>80</v>
      </c>
      <c r="L3" s="22">
        <v>33.950000000000003</v>
      </c>
      <c r="M3" s="22">
        <f>Table1[[#This Row],[QUANTITY]]*Table1[[#This Row],[UNIT PRICE ($)]]</f>
        <v>203.70000000000002</v>
      </c>
      <c r="N3" s="11" t="s">
        <v>133</v>
      </c>
      <c r="O3" s="11" t="s">
        <v>113</v>
      </c>
      <c r="P3" s="15"/>
    </row>
    <row r="4" spans="1:16" ht="42" x14ac:dyDescent="0.3">
      <c r="A4" s="11">
        <v>3</v>
      </c>
      <c r="B4" s="11">
        <v>21</v>
      </c>
      <c r="C4" s="11" t="s">
        <v>3</v>
      </c>
      <c r="D4" s="11" t="s">
        <v>132</v>
      </c>
      <c r="E4" s="11"/>
      <c r="F4" s="11"/>
      <c r="G4" s="11"/>
      <c r="H4" s="11"/>
      <c r="I4" s="11"/>
      <c r="J4" s="11"/>
      <c r="K4" s="11" t="s">
        <v>81</v>
      </c>
      <c r="L4" s="22">
        <v>17.239999999999998</v>
      </c>
      <c r="M4" s="22">
        <f>Table1[[#This Row],[QUANTITY]]*Table1[[#This Row],[UNIT PRICE ($)]]</f>
        <v>362.03999999999996</v>
      </c>
      <c r="N4" s="11" t="s">
        <v>133</v>
      </c>
      <c r="O4" s="11" t="s">
        <v>113</v>
      </c>
      <c r="P4"/>
    </row>
    <row r="5" spans="1:16" s="19" customFormat="1" ht="42" x14ac:dyDescent="0.3">
      <c r="A5" s="14">
        <v>4</v>
      </c>
      <c r="B5" s="14">
        <v>2</v>
      </c>
      <c r="C5" s="14" t="s">
        <v>4</v>
      </c>
      <c r="D5" s="14" t="s">
        <v>132</v>
      </c>
      <c r="E5" s="14"/>
      <c r="F5" s="14"/>
      <c r="G5" s="14"/>
      <c r="H5" s="14"/>
      <c r="I5" s="14"/>
      <c r="J5" s="14"/>
      <c r="K5" s="14" t="s">
        <v>82</v>
      </c>
      <c r="L5" s="23">
        <v>50.08</v>
      </c>
      <c r="M5" s="23">
        <f>Table1[[#This Row],[QUANTITY]]*Table1[[#This Row],[UNIT PRICE ($)]]</f>
        <v>100.16</v>
      </c>
      <c r="N5" s="14" t="s">
        <v>133</v>
      </c>
      <c r="O5" s="14" t="s">
        <v>113</v>
      </c>
      <c r="P5"/>
    </row>
    <row r="6" spans="1:16" ht="42" x14ac:dyDescent="0.3">
      <c r="A6" s="11">
        <v>5</v>
      </c>
      <c r="B6" s="11">
        <v>3</v>
      </c>
      <c r="C6" s="11" t="s">
        <v>5</v>
      </c>
      <c r="D6" s="11" t="s">
        <v>132</v>
      </c>
      <c r="E6" s="11" t="s">
        <v>183</v>
      </c>
      <c r="F6" s="11">
        <v>1828.2</v>
      </c>
      <c r="G6" s="11"/>
      <c r="H6" s="11"/>
      <c r="I6" s="11"/>
      <c r="J6" s="11"/>
      <c r="K6" s="11" t="s">
        <v>83</v>
      </c>
      <c r="L6" s="22">
        <v>161.19999999999999</v>
      </c>
      <c r="M6" s="22">
        <f>Table1[[#This Row],[QUANTITY]]*Table1[[#This Row],[UNIT PRICE ($)]]</f>
        <v>483.59999999999997</v>
      </c>
      <c r="N6" s="11" t="s">
        <v>133</v>
      </c>
      <c r="O6" s="11" t="s">
        <v>113</v>
      </c>
      <c r="P6" s="15"/>
    </row>
    <row r="7" spans="1:16" ht="42" x14ac:dyDescent="0.3">
      <c r="A7" s="11">
        <v>6</v>
      </c>
      <c r="B7" s="11">
        <v>2</v>
      </c>
      <c r="C7" s="11" t="s">
        <v>6</v>
      </c>
      <c r="D7" s="11" t="s">
        <v>132</v>
      </c>
      <c r="E7" s="13">
        <v>34</v>
      </c>
      <c r="F7"/>
      <c r="G7" s="11"/>
      <c r="H7" s="11"/>
      <c r="I7" s="11"/>
      <c r="J7" s="11"/>
      <c r="K7" s="11" t="s">
        <v>84</v>
      </c>
      <c r="L7" s="22">
        <v>77.86</v>
      </c>
      <c r="M7" s="22">
        <f>Table1[[#This Row],[QUANTITY]]*Table1[[#This Row],[UNIT PRICE ($)]]</f>
        <v>155.72</v>
      </c>
      <c r="N7" s="11" t="s">
        <v>133</v>
      </c>
      <c r="O7" s="11" t="s">
        <v>113</v>
      </c>
      <c r="P7" s="15"/>
    </row>
    <row r="8" spans="1:16" ht="42" x14ac:dyDescent="0.3">
      <c r="A8" s="11">
        <v>7</v>
      </c>
      <c r="B8" s="11">
        <v>6</v>
      </c>
      <c r="C8" s="11" t="s">
        <v>7</v>
      </c>
      <c r="D8" s="11" t="s">
        <v>132</v>
      </c>
      <c r="E8" s="11"/>
      <c r="F8" s="11"/>
      <c r="G8" s="11"/>
      <c r="H8" s="11"/>
      <c r="I8" s="11"/>
      <c r="J8" s="11"/>
      <c r="K8" s="11" t="s">
        <v>85</v>
      </c>
      <c r="L8" s="22">
        <v>34.99</v>
      </c>
      <c r="M8" s="22">
        <f>Table1[[#This Row],[QUANTITY]]*Table1[[#This Row],[UNIT PRICE ($)]]</f>
        <v>209.94</v>
      </c>
      <c r="N8" s="11" t="s">
        <v>133</v>
      </c>
      <c r="O8" s="11" t="s">
        <v>114</v>
      </c>
      <c r="P8" s="15"/>
    </row>
    <row r="9" spans="1:16" ht="42" x14ac:dyDescent="0.3">
      <c r="A9" s="11">
        <v>8</v>
      </c>
      <c r="B9" s="11">
        <v>4</v>
      </c>
      <c r="C9" s="11" t="s">
        <v>8</v>
      </c>
      <c r="D9" s="11" t="s">
        <v>132</v>
      </c>
      <c r="E9" s="11"/>
      <c r="F9" s="11"/>
      <c r="G9" s="11"/>
      <c r="H9" s="11"/>
      <c r="I9" s="11"/>
      <c r="J9" s="11"/>
      <c r="K9" s="11" t="s">
        <v>86</v>
      </c>
      <c r="L9" s="22">
        <v>13.14</v>
      </c>
      <c r="M9" s="22">
        <f>Table1[[#This Row],[QUANTITY]]*Table1[[#This Row],[UNIT PRICE ($)]]</f>
        <v>52.56</v>
      </c>
      <c r="N9" s="11" t="s">
        <v>133</v>
      </c>
      <c r="O9" s="11" t="s">
        <v>113</v>
      </c>
      <c r="P9"/>
    </row>
    <row r="10" spans="1:16" ht="42" x14ac:dyDescent="0.3">
      <c r="A10" s="11">
        <v>9</v>
      </c>
      <c r="B10" s="11">
        <v>4</v>
      </c>
      <c r="C10" s="11" t="s">
        <v>9</v>
      </c>
      <c r="D10" s="11" t="s">
        <v>132</v>
      </c>
      <c r="E10" s="11"/>
      <c r="F10" s="11"/>
      <c r="G10" s="11"/>
      <c r="H10" s="11"/>
      <c r="I10" s="11"/>
      <c r="J10" s="11"/>
      <c r="K10" s="11" t="s">
        <v>87</v>
      </c>
      <c r="L10" s="22">
        <v>21.45</v>
      </c>
      <c r="M10" s="22">
        <f>Table1[[#This Row],[QUANTITY]]*Table1[[#This Row],[UNIT PRICE ($)]]</f>
        <v>85.8</v>
      </c>
      <c r="N10" s="11" t="s">
        <v>133</v>
      </c>
      <c r="O10" s="11" t="s">
        <v>113</v>
      </c>
      <c r="P10"/>
    </row>
    <row r="11" spans="1:16" ht="42" x14ac:dyDescent="0.3">
      <c r="A11" s="11">
        <v>10</v>
      </c>
      <c r="B11" s="11">
        <v>12</v>
      </c>
      <c r="C11" s="11" t="s">
        <v>10</v>
      </c>
      <c r="D11" s="11" t="s">
        <v>134</v>
      </c>
      <c r="E11" s="11"/>
      <c r="F11" s="11"/>
      <c r="G11" s="11"/>
      <c r="H11" s="11"/>
      <c r="I11" s="11"/>
      <c r="J11" s="11"/>
      <c r="K11" s="11" t="s">
        <v>88</v>
      </c>
      <c r="L11" s="22">
        <v>4.59</v>
      </c>
      <c r="M11" s="22">
        <f>Table1[[#This Row],[QUANTITY]]*Table1[[#This Row],[UNIT PRICE ($)]]</f>
        <v>55.08</v>
      </c>
      <c r="N11" s="11" t="s">
        <v>133</v>
      </c>
      <c r="O11" s="11" t="s">
        <v>113</v>
      </c>
      <c r="P11"/>
    </row>
    <row r="12" spans="1:16" ht="42" x14ac:dyDescent="0.3">
      <c r="A12" s="11">
        <v>11</v>
      </c>
      <c r="B12" s="11">
        <v>2</v>
      </c>
      <c r="C12" s="11" t="s">
        <v>11</v>
      </c>
      <c r="D12" s="11" t="s">
        <v>135</v>
      </c>
      <c r="E12" s="11"/>
      <c r="F12" s="11"/>
      <c r="G12" s="11"/>
      <c r="H12" s="11"/>
      <c r="I12" s="11"/>
      <c r="J12" s="11"/>
      <c r="K12" s="11" t="s">
        <v>89</v>
      </c>
      <c r="L12" s="22">
        <v>7.24</v>
      </c>
      <c r="M12" s="22">
        <f>Table1[[#This Row],[QUANTITY]]*Table1[[#This Row],[UNIT PRICE ($)]]</f>
        <v>14.48</v>
      </c>
      <c r="N12" s="11" t="s">
        <v>133</v>
      </c>
      <c r="O12" s="11" t="s">
        <v>113</v>
      </c>
      <c r="P12"/>
    </row>
    <row r="13" spans="1:16" ht="42" x14ac:dyDescent="0.3">
      <c r="A13" s="11">
        <v>12</v>
      </c>
      <c r="B13" s="11">
        <v>12</v>
      </c>
      <c r="C13" s="11" t="s">
        <v>12</v>
      </c>
      <c r="D13" s="11" t="s">
        <v>132</v>
      </c>
      <c r="E13" s="11"/>
      <c r="F13" s="11"/>
      <c r="G13" s="11"/>
      <c r="H13" s="11"/>
      <c r="I13" s="11"/>
      <c r="J13" s="11"/>
      <c r="K13" s="11" t="s">
        <v>90</v>
      </c>
      <c r="L13" s="22">
        <v>1.83</v>
      </c>
      <c r="M13" s="22">
        <f>Table1[[#This Row],[QUANTITY]]*Table1[[#This Row],[UNIT PRICE ($)]]</f>
        <v>21.96</v>
      </c>
      <c r="N13" s="11" t="s">
        <v>133</v>
      </c>
      <c r="O13" s="11" t="s">
        <v>113</v>
      </c>
      <c r="P13"/>
    </row>
    <row r="14" spans="1:16" ht="42" x14ac:dyDescent="0.3">
      <c r="A14" s="11">
        <v>13</v>
      </c>
      <c r="B14" s="11">
        <v>9</v>
      </c>
      <c r="C14" s="11" t="s">
        <v>13</v>
      </c>
      <c r="D14" s="11" t="s">
        <v>132</v>
      </c>
      <c r="E14" s="11">
        <v>24</v>
      </c>
      <c r="F14" s="11">
        <v>609.6</v>
      </c>
      <c r="G14" s="11"/>
      <c r="H14" s="11"/>
      <c r="I14" s="11"/>
      <c r="J14" s="11"/>
      <c r="K14" s="11" t="s">
        <v>91</v>
      </c>
      <c r="L14" s="22">
        <v>21.69</v>
      </c>
      <c r="M14" s="22">
        <f>Table1[[#This Row],[QUANTITY]]*Table1[[#This Row],[UNIT PRICE ($)]]</f>
        <v>195.21</v>
      </c>
      <c r="N14" s="11" t="s">
        <v>133</v>
      </c>
      <c r="O14" s="11" t="s">
        <v>113</v>
      </c>
      <c r="P14"/>
    </row>
    <row r="15" spans="1:16" ht="42" x14ac:dyDescent="0.3">
      <c r="A15" s="11">
        <v>14</v>
      </c>
      <c r="B15" s="11">
        <v>32</v>
      </c>
      <c r="C15" s="11" t="s">
        <v>14</v>
      </c>
      <c r="D15" s="11" t="s">
        <v>132</v>
      </c>
      <c r="E15" s="11"/>
      <c r="F15" s="11"/>
      <c r="G15" s="11"/>
      <c r="H15" s="11"/>
      <c r="I15" s="11"/>
      <c r="J15" s="11"/>
      <c r="K15" s="11" t="s">
        <v>92</v>
      </c>
      <c r="L15" s="22">
        <v>17.57</v>
      </c>
      <c r="M15" s="22">
        <f>Table1[[#This Row],[QUANTITY]]*Table1[[#This Row],[UNIT PRICE ($)]]</f>
        <v>562.24</v>
      </c>
      <c r="N15" s="11" t="s">
        <v>133</v>
      </c>
      <c r="O15" s="11" t="s">
        <v>113</v>
      </c>
      <c r="P15"/>
    </row>
    <row r="16" spans="1:16" ht="42" x14ac:dyDescent="0.3">
      <c r="A16" s="11">
        <v>15</v>
      </c>
      <c r="B16" s="11">
        <v>4</v>
      </c>
      <c r="C16" s="11" t="s">
        <v>15</v>
      </c>
      <c r="D16" s="11" t="s">
        <v>132</v>
      </c>
      <c r="E16" s="11"/>
      <c r="F16" s="11"/>
      <c r="G16" s="11"/>
      <c r="H16" s="11"/>
      <c r="I16" s="11"/>
      <c r="J16" s="11"/>
      <c r="K16" s="11" t="s">
        <v>93</v>
      </c>
      <c r="L16" s="22">
        <v>1.83</v>
      </c>
      <c r="M16" s="22">
        <f>Table1[[#This Row],[QUANTITY]]*Table1[[#This Row],[UNIT PRICE ($)]]</f>
        <v>7.32</v>
      </c>
      <c r="N16" s="11" t="s">
        <v>133</v>
      </c>
      <c r="O16" s="11" t="s">
        <v>113</v>
      </c>
      <c r="P16"/>
    </row>
    <row r="17" spans="1:16" ht="28" x14ac:dyDescent="0.3">
      <c r="A17" s="11">
        <v>16</v>
      </c>
      <c r="B17" s="11">
        <v>6</v>
      </c>
      <c r="C17" s="11" t="s">
        <v>16</v>
      </c>
      <c r="D17" s="11" t="s">
        <v>132</v>
      </c>
      <c r="E17" s="11"/>
      <c r="F17" s="11"/>
      <c r="G17" s="11"/>
      <c r="H17" s="11"/>
      <c r="I17" s="11"/>
      <c r="J17" s="11"/>
      <c r="K17" s="11" t="s">
        <v>94</v>
      </c>
      <c r="L17" s="22">
        <v>2.13</v>
      </c>
      <c r="M17" s="22">
        <f>Table1[[#This Row],[QUANTITY]]*Table1[[#This Row],[UNIT PRICE ($)]]</f>
        <v>12.78</v>
      </c>
      <c r="N17" s="11" t="s">
        <v>133</v>
      </c>
      <c r="O17" s="11" t="s">
        <v>113</v>
      </c>
      <c r="P17"/>
    </row>
    <row r="18" spans="1:16" ht="42" x14ac:dyDescent="0.3">
      <c r="A18" s="11">
        <v>17</v>
      </c>
      <c r="B18" s="11">
        <v>4</v>
      </c>
      <c r="C18" s="11" t="s">
        <v>17</v>
      </c>
      <c r="D18" s="11" t="s">
        <v>132</v>
      </c>
      <c r="E18" s="11"/>
      <c r="F18" s="11"/>
      <c r="G18" s="11"/>
      <c r="H18" s="11"/>
      <c r="I18" s="11"/>
      <c r="J18" s="11"/>
      <c r="K18" s="11" t="s">
        <v>95</v>
      </c>
      <c r="L18" s="22">
        <v>32.409999999999997</v>
      </c>
      <c r="M18" s="22">
        <f>Table1[[#This Row],[QUANTITY]]*Table1[[#This Row],[UNIT PRICE ($)]]</f>
        <v>129.63999999999999</v>
      </c>
      <c r="N18" s="11" t="s">
        <v>133</v>
      </c>
      <c r="O18" s="11" t="s">
        <v>113</v>
      </c>
      <c r="P18"/>
    </row>
    <row r="19" spans="1:16" ht="42" x14ac:dyDescent="0.3">
      <c r="A19" s="11">
        <v>18</v>
      </c>
      <c r="B19" s="11">
        <v>4</v>
      </c>
      <c r="C19" s="11" t="s">
        <v>18</v>
      </c>
      <c r="D19" s="11" t="s">
        <v>132</v>
      </c>
      <c r="E19" s="11"/>
      <c r="F19" s="11"/>
      <c r="G19" s="11"/>
      <c r="H19" s="11"/>
      <c r="I19" s="11"/>
      <c r="J19" s="11"/>
      <c r="K19" s="11" t="s">
        <v>96</v>
      </c>
      <c r="L19" s="22">
        <v>16.739999999999998</v>
      </c>
      <c r="M19" s="22">
        <f>Table1[[#This Row],[QUANTITY]]*Table1[[#This Row],[UNIT PRICE ($)]]</f>
        <v>66.959999999999994</v>
      </c>
      <c r="N19" s="11" t="s">
        <v>133</v>
      </c>
      <c r="O19" s="11" t="s">
        <v>113</v>
      </c>
      <c r="P19"/>
    </row>
    <row r="20" spans="1:16" ht="42" x14ac:dyDescent="0.3">
      <c r="A20" s="11">
        <v>19</v>
      </c>
      <c r="B20" s="11">
        <v>4</v>
      </c>
      <c r="C20" s="11" t="s">
        <v>19</v>
      </c>
      <c r="D20" s="11" t="s">
        <v>132</v>
      </c>
      <c r="E20" s="11"/>
      <c r="F20" s="11"/>
      <c r="G20" s="11"/>
      <c r="H20" s="11"/>
      <c r="I20" s="11"/>
      <c r="J20" s="11"/>
      <c r="K20" s="11" t="s">
        <v>97</v>
      </c>
      <c r="L20" s="22">
        <v>9.6300000000000008</v>
      </c>
      <c r="M20" s="22">
        <f>Table1[[#This Row],[QUANTITY]]*Table1[[#This Row],[UNIT PRICE ($)]]</f>
        <v>38.520000000000003</v>
      </c>
      <c r="N20" s="11" t="s">
        <v>133</v>
      </c>
      <c r="O20" s="11" t="s">
        <v>113</v>
      </c>
      <c r="P20"/>
    </row>
    <row r="21" spans="1:16" ht="28" x14ac:dyDescent="0.3">
      <c r="A21" s="11">
        <v>20</v>
      </c>
      <c r="B21" s="11">
        <v>12</v>
      </c>
      <c r="C21" s="11" t="s">
        <v>20</v>
      </c>
      <c r="D21" s="11" t="s">
        <v>132</v>
      </c>
      <c r="E21" s="11"/>
      <c r="F21" s="11"/>
      <c r="G21" s="11"/>
      <c r="H21" s="11"/>
      <c r="I21" s="11"/>
      <c r="J21" s="11"/>
      <c r="K21" s="11" t="s">
        <v>98</v>
      </c>
      <c r="L21" s="22">
        <v>74.47</v>
      </c>
      <c r="M21" s="22">
        <f>Table1[[#This Row],[QUANTITY]]*Table1[[#This Row],[UNIT PRICE ($)]]</f>
        <v>893.64</v>
      </c>
      <c r="N21" s="11" t="s">
        <v>133</v>
      </c>
      <c r="O21" s="11" t="s">
        <v>113</v>
      </c>
      <c r="P21"/>
    </row>
    <row r="22" spans="1:16" s="20" customFormat="1" ht="42" x14ac:dyDescent="0.3">
      <c r="A22" s="24">
        <v>21</v>
      </c>
      <c r="B22" s="24">
        <v>4</v>
      </c>
      <c r="C22" s="24" t="s">
        <v>21</v>
      </c>
      <c r="D22" s="24" t="s">
        <v>132</v>
      </c>
      <c r="E22" s="24">
        <v>24</v>
      </c>
      <c r="F22" s="24">
        <v>609.6</v>
      </c>
      <c r="G22" s="24"/>
      <c r="H22" s="24"/>
      <c r="I22" s="24"/>
      <c r="J22" s="24"/>
      <c r="K22" s="24" t="s">
        <v>99</v>
      </c>
      <c r="L22" s="25">
        <v>37.36</v>
      </c>
      <c r="M22" s="25">
        <f>Table1[[#This Row],[QUANTITY]]*Table1[[#This Row],[UNIT PRICE ($)]]</f>
        <v>149.44</v>
      </c>
      <c r="N22" s="24" t="s">
        <v>133</v>
      </c>
      <c r="O22" s="24" t="s">
        <v>113</v>
      </c>
      <c r="P22"/>
    </row>
    <row r="23" spans="1:16" ht="28" x14ac:dyDescent="0.3">
      <c r="A23" s="11">
        <v>22</v>
      </c>
      <c r="B23" s="11">
        <v>16</v>
      </c>
      <c r="C23" s="11" t="s">
        <v>22</v>
      </c>
      <c r="D23" s="11" t="s">
        <v>132</v>
      </c>
      <c r="E23" s="11"/>
      <c r="F23" s="11"/>
      <c r="G23" s="11"/>
      <c r="H23" s="11"/>
      <c r="I23" s="11"/>
      <c r="J23" s="11"/>
      <c r="K23" s="11" t="s">
        <v>100</v>
      </c>
      <c r="L23" s="22">
        <v>1.72</v>
      </c>
      <c r="M23" s="22">
        <f>Table1[[#This Row],[QUANTITY]]*Table1[[#This Row],[UNIT PRICE ($)]]</f>
        <v>27.52</v>
      </c>
      <c r="N23" s="11" t="s">
        <v>133</v>
      </c>
      <c r="O23" s="11" t="s">
        <v>113</v>
      </c>
      <c r="P23"/>
    </row>
    <row r="24" spans="1:16" ht="42" x14ac:dyDescent="0.3">
      <c r="A24" s="11">
        <v>23</v>
      </c>
      <c r="B24" s="11">
        <v>8</v>
      </c>
      <c r="C24" s="11" t="s">
        <v>23</v>
      </c>
      <c r="D24" s="11" t="s">
        <v>132</v>
      </c>
      <c r="E24" s="11"/>
      <c r="F24" s="11"/>
      <c r="G24" s="11"/>
      <c r="H24" s="11"/>
      <c r="I24" s="11"/>
      <c r="J24" s="11"/>
      <c r="K24" s="11" t="s">
        <v>101</v>
      </c>
      <c r="L24" s="22">
        <v>8.48</v>
      </c>
      <c r="M24" s="22">
        <f>Table1[[#This Row],[QUANTITY]]*Table1[[#This Row],[UNIT PRICE ($)]]</f>
        <v>67.84</v>
      </c>
      <c r="N24" s="11" t="s">
        <v>133</v>
      </c>
      <c r="O24" s="11" t="s">
        <v>113</v>
      </c>
      <c r="P24"/>
    </row>
    <row r="25" spans="1:16" ht="56" x14ac:dyDescent="0.3">
      <c r="A25" s="11">
        <v>24</v>
      </c>
      <c r="B25" s="11">
        <v>4</v>
      </c>
      <c r="C25" s="11" t="s">
        <v>24</v>
      </c>
      <c r="D25" s="11" t="s">
        <v>132</v>
      </c>
      <c r="E25" s="11"/>
      <c r="F25" s="11"/>
      <c r="G25" s="11"/>
      <c r="H25" s="11"/>
      <c r="I25" s="11"/>
      <c r="J25" s="11"/>
      <c r="K25" s="11" t="s">
        <v>102</v>
      </c>
      <c r="L25" s="22">
        <v>7.86</v>
      </c>
      <c r="M25" s="22">
        <f>Table1[[#This Row],[QUANTITY]]*Table1[[#This Row],[UNIT PRICE ($)]]</f>
        <v>31.44</v>
      </c>
      <c r="N25" s="11" t="s">
        <v>133</v>
      </c>
      <c r="O25" s="27" t="s">
        <v>184</v>
      </c>
      <c r="P25"/>
    </row>
    <row r="26" spans="1:16" ht="42" x14ac:dyDescent="0.3">
      <c r="A26" s="11">
        <v>25</v>
      </c>
      <c r="B26" s="11">
        <v>2</v>
      </c>
      <c r="C26" s="11" t="s">
        <v>25</v>
      </c>
      <c r="D26" s="11" t="s">
        <v>132</v>
      </c>
      <c r="E26" s="11" t="s">
        <v>185</v>
      </c>
      <c r="F26" s="11">
        <v>914.4</v>
      </c>
      <c r="G26" s="11"/>
      <c r="H26" s="11"/>
      <c r="I26" s="11"/>
      <c r="J26" s="11"/>
      <c r="K26" s="11" t="s">
        <v>103</v>
      </c>
      <c r="L26" s="22">
        <v>31.4</v>
      </c>
      <c r="M26" s="22">
        <f>Table1[[#This Row],[QUANTITY]]*Table1[[#This Row],[UNIT PRICE ($)]]</f>
        <v>62.8</v>
      </c>
      <c r="N26" s="11" t="s">
        <v>133</v>
      </c>
      <c r="O26" s="11" t="s">
        <v>113</v>
      </c>
      <c r="P26"/>
    </row>
    <row r="27" spans="1:16" ht="42" x14ac:dyDescent="0.3">
      <c r="A27" s="11">
        <v>26</v>
      </c>
      <c r="B27" s="11">
        <v>4</v>
      </c>
      <c r="C27" s="11" t="s">
        <v>26</v>
      </c>
      <c r="D27" s="11" t="s">
        <v>132</v>
      </c>
      <c r="E27" s="11"/>
      <c r="F27" s="11"/>
      <c r="G27" s="11"/>
      <c r="H27" s="11"/>
      <c r="I27" s="11"/>
      <c r="J27" s="11"/>
      <c r="K27" s="11" t="s">
        <v>104</v>
      </c>
      <c r="L27" s="22">
        <v>12.05</v>
      </c>
      <c r="M27" s="22">
        <f>Table1[[#This Row],[QUANTITY]]*Table1[[#This Row],[UNIT PRICE ($)]]</f>
        <v>48.2</v>
      </c>
      <c r="N27" s="11" t="s">
        <v>133</v>
      </c>
      <c r="O27" s="11" t="s">
        <v>113</v>
      </c>
      <c r="P27"/>
    </row>
    <row r="28" spans="1:16" ht="42" x14ac:dyDescent="0.3">
      <c r="A28" s="11">
        <v>27</v>
      </c>
      <c r="B28" s="11">
        <v>4</v>
      </c>
      <c r="C28" s="11" t="s">
        <v>27</v>
      </c>
      <c r="D28" s="11" t="s">
        <v>132</v>
      </c>
      <c r="E28" s="11"/>
      <c r="F28" s="11"/>
      <c r="G28" s="11"/>
      <c r="H28" s="11"/>
      <c r="I28" s="11"/>
      <c r="J28" s="11"/>
      <c r="K28" s="11" t="s">
        <v>105</v>
      </c>
      <c r="L28" s="22">
        <v>81.819999999999993</v>
      </c>
      <c r="M28" s="22">
        <f>Table1[[#This Row],[QUANTITY]]*Table1[[#This Row],[UNIT PRICE ($)]]</f>
        <v>327.27999999999997</v>
      </c>
      <c r="N28" s="11" t="s">
        <v>133</v>
      </c>
      <c r="O28" s="11" t="s">
        <v>113</v>
      </c>
      <c r="P28"/>
    </row>
    <row r="29" spans="1:16" ht="56" x14ac:dyDescent="0.3">
      <c r="A29" s="11">
        <v>28</v>
      </c>
      <c r="B29" s="11">
        <v>1</v>
      </c>
      <c r="C29" s="11" t="s">
        <v>28</v>
      </c>
      <c r="D29" s="11" t="s">
        <v>136</v>
      </c>
      <c r="E29" s="11"/>
      <c r="F29" s="11"/>
      <c r="G29" s="11"/>
      <c r="H29" s="11"/>
      <c r="I29" s="11"/>
      <c r="J29" s="11"/>
      <c r="K29" s="11" t="s">
        <v>106</v>
      </c>
      <c r="L29" s="22">
        <v>11.69</v>
      </c>
      <c r="M29" s="22">
        <f>Table1[[#This Row],[QUANTITY]]*Table1[[#This Row],[UNIT PRICE ($)]]</f>
        <v>11.69</v>
      </c>
      <c r="N29" s="11" t="s">
        <v>133</v>
      </c>
      <c r="O29" s="11" t="s">
        <v>113</v>
      </c>
      <c r="P29"/>
    </row>
    <row r="30" spans="1:16" ht="42" x14ac:dyDescent="0.3">
      <c r="A30" s="11">
        <v>29</v>
      </c>
      <c r="B30" s="11">
        <v>4</v>
      </c>
      <c r="C30" s="11" t="s">
        <v>6</v>
      </c>
      <c r="D30" s="11" t="s">
        <v>132</v>
      </c>
      <c r="E30" s="11">
        <v>6</v>
      </c>
      <c r="F30" s="11">
        <v>145</v>
      </c>
      <c r="G30" s="11"/>
      <c r="H30" s="11"/>
      <c r="I30" s="11"/>
      <c r="J30" s="11"/>
      <c r="K30" s="11" t="s">
        <v>84</v>
      </c>
      <c r="L30" s="22">
        <v>13.74</v>
      </c>
      <c r="M30" s="22">
        <f>Table1[[#This Row],[QUANTITY]]*Table1[[#This Row],[UNIT PRICE ($)]]</f>
        <v>54.96</v>
      </c>
      <c r="N30" s="11" t="s">
        <v>133</v>
      </c>
      <c r="O30" s="11" t="s">
        <v>154</v>
      </c>
      <c r="P30"/>
    </row>
    <row r="31" spans="1:16" ht="42" x14ac:dyDescent="0.3">
      <c r="A31" s="11">
        <v>30</v>
      </c>
      <c r="B31" s="11">
        <v>1</v>
      </c>
      <c r="C31" s="11" t="s">
        <v>29</v>
      </c>
      <c r="D31" s="11" t="s">
        <v>136</v>
      </c>
      <c r="E31" s="11"/>
      <c r="F31" s="11"/>
      <c r="G31" s="11"/>
      <c r="H31" s="11"/>
      <c r="I31" s="11"/>
      <c r="J31" s="11"/>
      <c r="K31" s="11" t="s">
        <v>107</v>
      </c>
      <c r="L31" s="22">
        <v>3.64</v>
      </c>
      <c r="M31" s="22">
        <f>Table1[[#This Row],[QUANTITY]]*Table1[[#This Row],[UNIT PRICE ($)]]</f>
        <v>3.64</v>
      </c>
      <c r="N31" s="11" t="s">
        <v>133</v>
      </c>
      <c r="O31" s="11" t="s">
        <v>113</v>
      </c>
      <c r="P31"/>
    </row>
    <row r="32" spans="1:16" ht="42" x14ac:dyDescent="0.3">
      <c r="A32" s="11">
        <v>31</v>
      </c>
      <c r="B32" s="11">
        <v>2</v>
      </c>
      <c r="C32" s="11" t="s">
        <v>30</v>
      </c>
      <c r="D32" s="11" t="s">
        <v>132</v>
      </c>
      <c r="E32" s="11" t="s">
        <v>178</v>
      </c>
      <c r="F32" s="11">
        <v>1219.2</v>
      </c>
      <c r="G32" s="11"/>
      <c r="H32" s="11"/>
      <c r="I32" s="11"/>
      <c r="J32" s="11"/>
      <c r="K32" s="11" t="s">
        <v>108</v>
      </c>
      <c r="L32" s="22">
        <v>65.45</v>
      </c>
      <c r="M32" s="22">
        <f>Table1[[#This Row],[QUANTITY]]*Table1[[#This Row],[UNIT PRICE ($)]]</f>
        <v>130.9</v>
      </c>
      <c r="N32" s="11" t="s">
        <v>133</v>
      </c>
      <c r="O32" s="11" t="s">
        <v>113</v>
      </c>
      <c r="P32"/>
    </row>
    <row r="33" spans="1:16" ht="28" x14ac:dyDescent="0.3">
      <c r="A33" s="11">
        <v>32</v>
      </c>
      <c r="B33" s="11">
        <v>8</v>
      </c>
      <c r="C33" s="11" t="s">
        <v>31</v>
      </c>
      <c r="D33" s="11" t="s">
        <v>132</v>
      </c>
      <c r="E33" s="11"/>
      <c r="F33" s="11">
        <v>80</v>
      </c>
      <c r="G33" s="11"/>
      <c r="H33" s="11">
        <v>80</v>
      </c>
      <c r="I33" s="11"/>
      <c r="J33" s="11"/>
      <c r="K33" s="11" t="s">
        <v>109</v>
      </c>
      <c r="L33" s="22">
        <v>3.51</v>
      </c>
      <c r="M33" s="22">
        <f>Table1[[#This Row],[QUANTITY]]*Table1[[#This Row],[UNIT PRICE ($)]]</f>
        <v>28.08</v>
      </c>
      <c r="N33" s="11" t="s">
        <v>133</v>
      </c>
      <c r="O33" s="11" t="s">
        <v>113</v>
      </c>
      <c r="P33"/>
    </row>
    <row r="34" spans="1:16" ht="28" x14ac:dyDescent="0.3">
      <c r="A34" s="11">
        <v>33</v>
      </c>
      <c r="B34" s="11">
        <v>10</v>
      </c>
      <c r="C34" s="11" t="s">
        <v>32</v>
      </c>
      <c r="D34" s="11" t="s">
        <v>132</v>
      </c>
      <c r="E34" s="11"/>
      <c r="F34" s="11">
        <v>40</v>
      </c>
      <c r="G34" s="11"/>
      <c r="H34" s="11">
        <v>80</v>
      </c>
      <c r="I34" s="11"/>
      <c r="J34" s="11"/>
      <c r="K34" s="11" t="s">
        <v>110</v>
      </c>
      <c r="L34" s="22">
        <v>2.88</v>
      </c>
      <c r="M34" s="22">
        <f>Table1[[#This Row],[QUANTITY]]*Table1[[#This Row],[UNIT PRICE ($)]]</f>
        <v>28.799999999999997</v>
      </c>
      <c r="N34" s="11" t="s">
        <v>133</v>
      </c>
      <c r="O34" s="11" t="s">
        <v>113</v>
      </c>
      <c r="P34"/>
    </row>
    <row r="35" spans="1:16" s="20" customFormat="1" ht="42" x14ac:dyDescent="0.3">
      <c r="A35" s="24">
        <v>34</v>
      </c>
      <c r="B35" s="24">
        <v>16</v>
      </c>
      <c r="C35" s="24" t="s">
        <v>33</v>
      </c>
      <c r="D35" s="24" t="s">
        <v>132</v>
      </c>
      <c r="E35" s="24">
        <v>12</v>
      </c>
      <c r="F35" s="24">
        <v>304.8</v>
      </c>
      <c r="G35" s="24"/>
      <c r="H35" s="24"/>
      <c r="I35" s="24"/>
      <c r="J35" s="24"/>
      <c r="K35" s="24" t="s">
        <v>111</v>
      </c>
      <c r="L35" s="25">
        <v>19.7</v>
      </c>
      <c r="M35" s="25">
        <f>Table1[[#This Row],[QUANTITY]]*Table1[[#This Row],[UNIT PRICE ($)]]</f>
        <v>315.2</v>
      </c>
      <c r="N35" s="24" t="s">
        <v>133</v>
      </c>
      <c r="O35" s="24" t="s">
        <v>113</v>
      </c>
      <c r="P35"/>
    </row>
    <row r="36" spans="1:16" ht="70" x14ac:dyDescent="0.3">
      <c r="A36" s="11">
        <v>35</v>
      </c>
      <c r="B36" s="11">
        <v>3</v>
      </c>
      <c r="C36" s="11" t="s">
        <v>39</v>
      </c>
      <c r="D36" s="11" t="s">
        <v>132</v>
      </c>
      <c r="E36" s="11" t="s">
        <v>183</v>
      </c>
      <c r="F36" s="11">
        <v>1828.8</v>
      </c>
      <c r="G36" s="11"/>
      <c r="H36" s="11"/>
      <c r="I36" s="11"/>
      <c r="J36" s="11"/>
      <c r="K36" s="11" t="s">
        <v>112</v>
      </c>
      <c r="L36" s="22">
        <v>273.14</v>
      </c>
      <c r="M36" s="22">
        <f>Table1[[#This Row],[QUANTITY]]*Table1[[#This Row],[UNIT PRICE ($)]]</f>
        <v>819.42</v>
      </c>
      <c r="N36" s="11" t="s">
        <v>137</v>
      </c>
      <c r="O36" s="11" t="s">
        <v>186</v>
      </c>
      <c r="P36"/>
    </row>
    <row r="37" spans="1:16" ht="54.75" customHeight="1" x14ac:dyDescent="0.3">
      <c r="A37" s="11">
        <v>36</v>
      </c>
      <c r="B37" s="11">
        <v>4</v>
      </c>
      <c r="C37" s="11" t="s">
        <v>40</v>
      </c>
      <c r="D37" s="11" t="s">
        <v>132</v>
      </c>
      <c r="E37" s="11"/>
      <c r="F37" s="11"/>
      <c r="G37" s="11"/>
      <c r="H37" s="11"/>
      <c r="I37" s="11"/>
      <c r="J37" s="11"/>
      <c r="K37" s="11" t="s">
        <v>68</v>
      </c>
      <c r="L37" s="22">
        <v>17.34</v>
      </c>
      <c r="M37" s="22">
        <f>Table1[[#This Row],[QUANTITY]]*Table1[[#This Row],[UNIT PRICE ($)]]</f>
        <v>69.36</v>
      </c>
      <c r="N37" s="11" t="s">
        <v>137</v>
      </c>
      <c r="O37" s="12" t="s">
        <v>187</v>
      </c>
      <c r="P37"/>
    </row>
    <row r="38" spans="1:16" ht="28" x14ac:dyDescent="0.3">
      <c r="A38" s="11">
        <v>37</v>
      </c>
      <c r="B38" s="11">
        <v>2</v>
      </c>
      <c r="C38" s="11" t="s">
        <v>113</v>
      </c>
      <c r="D38" s="11" t="s">
        <v>132</v>
      </c>
      <c r="E38" s="11">
        <v>13</v>
      </c>
      <c r="F38" s="11">
        <v>330.2</v>
      </c>
      <c r="G38" s="11">
        <v>72.900000000000006</v>
      </c>
      <c r="H38" s="11">
        <v>1852</v>
      </c>
      <c r="I38" s="11">
        <v>0.25</v>
      </c>
      <c r="J38" s="11">
        <v>6</v>
      </c>
      <c r="K38" s="11" t="s">
        <v>69</v>
      </c>
      <c r="L38" s="22">
        <v>168.77</v>
      </c>
      <c r="M38" s="22">
        <f>Table1[[#This Row],[QUANTITY]]*Table1[[#This Row],[UNIT PRICE ($)]]</f>
        <v>337.54</v>
      </c>
      <c r="N38" s="11" t="s">
        <v>113</v>
      </c>
      <c r="O38" s="11" t="s">
        <v>115</v>
      </c>
      <c r="P38" s="15"/>
    </row>
    <row r="39" spans="1:16" s="20" customFormat="1" ht="63.75" customHeight="1" x14ac:dyDescent="0.3">
      <c r="A39" s="24">
        <v>38</v>
      </c>
      <c r="B39" s="24">
        <v>1</v>
      </c>
      <c r="C39" s="24">
        <v>307266586</v>
      </c>
      <c r="D39" s="24" t="s">
        <v>132</v>
      </c>
      <c r="E39" s="24">
        <v>39.15</v>
      </c>
      <c r="F39" s="24">
        <v>994.4</v>
      </c>
      <c r="G39" s="24">
        <v>24</v>
      </c>
      <c r="H39" s="24">
        <v>609.6</v>
      </c>
      <c r="I39" s="24">
        <v>0.5</v>
      </c>
      <c r="J39" s="24">
        <v>12.7</v>
      </c>
      <c r="K39" s="24" t="s">
        <v>70</v>
      </c>
      <c r="L39" s="25">
        <v>17</v>
      </c>
      <c r="M39" s="25">
        <f>Table1[[#This Row],[QUANTITY]]*Table1[[#This Row],[UNIT PRICE ($)]]</f>
        <v>17</v>
      </c>
      <c r="N39" s="24" t="s">
        <v>138</v>
      </c>
      <c r="O39" s="24" t="s">
        <v>116</v>
      </c>
      <c r="P39"/>
    </row>
    <row r="40" spans="1:16" s="20" customFormat="1" ht="28" x14ac:dyDescent="0.3">
      <c r="A40" s="24">
        <v>39</v>
      </c>
      <c r="B40" s="24">
        <v>1</v>
      </c>
      <c r="C40" s="24" t="s">
        <v>44</v>
      </c>
      <c r="D40" s="24" t="s">
        <v>132</v>
      </c>
      <c r="E40" s="24"/>
      <c r="F40" s="24"/>
      <c r="G40" s="24">
        <v>24</v>
      </c>
      <c r="H40" s="24"/>
      <c r="I40" s="24"/>
      <c r="J40" s="24"/>
      <c r="K40" s="24" t="s">
        <v>71</v>
      </c>
      <c r="L40" s="25">
        <v>20.79</v>
      </c>
      <c r="M40" s="25">
        <f>Table1[[#This Row],[QUANTITY]]*Table1[[#This Row],[UNIT PRICE ($)]]</f>
        <v>20.79</v>
      </c>
      <c r="N40" s="24" t="s">
        <v>139</v>
      </c>
      <c r="O40" s="24" t="s">
        <v>148</v>
      </c>
      <c r="P40"/>
    </row>
    <row r="41" spans="1:16" x14ac:dyDescent="0.3">
      <c r="A41" s="11">
        <v>40</v>
      </c>
      <c r="B41" s="11">
        <v>1</v>
      </c>
      <c r="C41" s="11" t="s">
        <v>47</v>
      </c>
      <c r="D41" s="11" t="s">
        <v>132</v>
      </c>
      <c r="E41" s="11"/>
      <c r="F41" s="11"/>
      <c r="G41" s="11"/>
      <c r="H41" s="11"/>
      <c r="I41" s="11"/>
      <c r="J41" s="11"/>
      <c r="K41" s="11" t="s">
        <v>72</v>
      </c>
      <c r="L41" s="22">
        <v>25.39</v>
      </c>
      <c r="M41" s="22">
        <f>Table1[[#This Row],[QUANTITY]]*Table1[[#This Row],[UNIT PRICE ($)]]</f>
        <v>25.39</v>
      </c>
      <c r="N41" s="11" t="s">
        <v>139</v>
      </c>
      <c r="O41" s="11" t="s">
        <v>113</v>
      </c>
      <c r="P41" s="15"/>
    </row>
    <row r="42" spans="1:16" x14ac:dyDescent="0.3">
      <c r="A42" s="11">
        <v>41</v>
      </c>
      <c r="B42" s="11">
        <v>1</v>
      </c>
      <c r="C42" s="11" t="s">
        <v>46</v>
      </c>
      <c r="D42" s="11" t="s">
        <v>132</v>
      </c>
      <c r="E42" s="11"/>
      <c r="F42" s="11"/>
      <c r="G42" s="11"/>
      <c r="H42" s="11"/>
      <c r="I42" s="11"/>
      <c r="J42" s="11"/>
      <c r="K42" s="11" t="s">
        <v>73</v>
      </c>
      <c r="L42" s="22">
        <v>34.200000000000003</v>
      </c>
      <c r="M42" s="22">
        <f>Table1[[#This Row],[QUANTITY]]*Table1[[#This Row],[UNIT PRICE ($)]]</f>
        <v>34.200000000000003</v>
      </c>
      <c r="N42" s="11" t="s">
        <v>139</v>
      </c>
      <c r="O42" s="11" t="s">
        <v>113</v>
      </c>
      <c r="P42" s="15"/>
    </row>
    <row r="43" spans="1:16" x14ac:dyDescent="0.3">
      <c r="A43" s="11">
        <v>42</v>
      </c>
      <c r="B43" s="11">
        <v>1</v>
      </c>
      <c r="C43" s="11" t="s">
        <v>45</v>
      </c>
      <c r="D43" s="11" t="s">
        <v>132</v>
      </c>
      <c r="E43" s="11"/>
      <c r="F43" s="11"/>
      <c r="G43" s="11"/>
      <c r="H43" s="11"/>
      <c r="I43" s="11"/>
      <c r="J43" s="11"/>
      <c r="K43" s="11" t="s">
        <v>74</v>
      </c>
      <c r="L43" s="22">
        <v>32.99</v>
      </c>
      <c r="M43" s="22">
        <f>Table1[[#This Row],[QUANTITY]]*Table1[[#This Row],[UNIT PRICE ($)]]</f>
        <v>32.99</v>
      </c>
      <c r="N43" s="11" t="s">
        <v>139</v>
      </c>
      <c r="O43" s="11" t="s">
        <v>113</v>
      </c>
      <c r="P43" s="15"/>
    </row>
    <row r="44" spans="1:16" x14ac:dyDescent="0.3">
      <c r="A44" s="11">
        <v>43</v>
      </c>
      <c r="B44" s="11">
        <v>2</v>
      </c>
      <c r="C44" s="11" t="s">
        <v>113</v>
      </c>
      <c r="D44" s="11" t="s">
        <v>132</v>
      </c>
      <c r="E44" s="11">
        <v>5</v>
      </c>
      <c r="F44" s="11">
        <v>152</v>
      </c>
      <c r="G44" s="11"/>
      <c r="H44" s="11"/>
      <c r="I44" s="11"/>
      <c r="J44" s="11"/>
      <c r="K44" s="11" t="s">
        <v>75</v>
      </c>
      <c r="L44" s="22">
        <v>11</v>
      </c>
      <c r="M44" s="22">
        <f>Table1[[#This Row],[QUANTITY]]*Table1[[#This Row],[UNIT PRICE ($)]]</f>
        <v>22</v>
      </c>
      <c r="N44" s="11" t="s">
        <v>139</v>
      </c>
      <c r="O44" s="11" t="s">
        <v>113</v>
      </c>
      <c r="P44" s="15"/>
    </row>
    <row r="45" spans="1:16" x14ac:dyDescent="0.3">
      <c r="A45" s="11">
        <v>44</v>
      </c>
      <c r="B45" s="11">
        <v>2</v>
      </c>
      <c r="C45" s="11" t="s">
        <v>113</v>
      </c>
      <c r="D45" s="11" t="s">
        <v>132</v>
      </c>
      <c r="E45" s="11">
        <v>6</v>
      </c>
      <c r="F45" s="11"/>
      <c r="G45" s="11"/>
      <c r="H45" s="11"/>
      <c r="I45" s="11"/>
      <c r="J45" s="11"/>
      <c r="K45" s="11" t="s">
        <v>76</v>
      </c>
      <c r="L45" s="22">
        <v>13</v>
      </c>
      <c r="M45" s="22">
        <f>Table1[[#This Row],[QUANTITY]]*Table1[[#This Row],[UNIT PRICE ($)]]</f>
        <v>26</v>
      </c>
      <c r="N45" s="11" t="s">
        <v>139</v>
      </c>
      <c r="O45" s="11" t="s">
        <v>113</v>
      </c>
      <c r="P45" s="15"/>
    </row>
    <row r="46" spans="1:16" ht="28" x14ac:dyDescent="0.3">
      <c r="A46" s="11">
        <v>45</v>
      </c>
      <c r="B46" s="11">
        <v>2</v>
      </c>
      <c r="C46" s="11" t="s">
        <v>67</v>
      </c>
      <c r="D46" s="11" t="s">
        <v>132</v>
      </c>
      <c r="E46" s="11">
        <v>3.14961</v>
      </c>
      <c r="F46" s="11">
        <v>80</v>
      </c>
      <c r="G46" s="11">
        <v>3.14961</v>
      </c>
      <c r="H46" s="11">
        <v>80</v>
      </c>
      <c r="I46" s="11"/>
      <c r="J46" s="11"/>
      <c r="K46" s="11" t="s">
        <v>77</v>
      </c>
      <c r="L46" s="22">
        <v>0</v>
      </c>
      <c r="M46" s="22">
        <f>Table1[[#This Row],[QUANTITY]]*Table1[[#This Row],[UNIT PRICE ($)]]</f>
        <v>0</v>
      </c>
      <c r="N46" s="11" t="s">
        <v>66</v>
      </c>
      <c r="O46" s="11" t="s">
        <v>113</v>
      </c>
      <c r="P46" s="15"/>
    </row>
    <row r="47" spans="1:16" ht="28" x14ac:dyDescent="0.3">
      <c r="A47" s="11">
        <v>46</v>
      </c>
      <c r="B47" s="11">
        <v>2</v>
      </c>
      <c r="C47" s="11" t="s">
        <v>67</v>
      </c>
      <c r="D47" s="11" t="s">
        <v>132</v>
      </c>
      <c r="E47" s="11">
        <v>3.14961</v>
      </c>
      <c r="F47" s="11">
        <v>80</v>
      </c>
      <c r="G47" s="11">
        <f>G46/2</f>
        <v>1.574805</v>
      </c>
      <c r="H47" s="11">
        <f>H46/2</f>
        <v>40</v>
      </c>
      <c r="I47" s="11"/>
      <c r="J47" s="11"/>
      <c r="K47" s="11" t="s">
        <v>156</v>
      </c>
      <c r="L47" s="22">
        <v>0</v>
      </c>
      <c r="M47" s="22">
        <f>Table1[[#This Row],[QUANTITY]]*Table1[[#This Row],[UNIT PRICE ($)]]</f>
        <v>0</v>
      </c>
      <c r="N47" s="11" t="s">
        <v>66</v>
      </c>
      <c r="O47" s="11" t="s">
        <v>113</v>
      </c>
      <c r="P47" s="15"/>
    </row>
    <row r="48" spans="1:16" x14ac:dyDescent="0.3">
      <c r="A48" s="11">
        <v>47</v>
      </c>
      <c r="B48" s="11">
        <v>3</v>
      </c>
      <c r="C48" s="11" t="s">
        <v>113</v>
      </c>
      <c r="D48" s="11" t="s">
        <v>132</v>
      </c>
      <c r="E48" s="11"/>
      <c r="F48" s="11"/>
      <c r="G48" s="11"/>
      <c r="H48" s="11"/>
      <c r="I48" s="11"/>
      <c r="J48" s="11"/>
      <c r="K48" s="11" t="s">
        <v>78</v>
      </c>
      <c r="L48" s="22">
        <v>0</v>
      </c>
      <c r="M48" s="22">
        <f>Table1[[#This Row],[QUANTITY]]*Table1[[#This Row],[UNIT PRICE ($)]]</f>
        <v>0</v>
      </c>
      <c r="N48" s="11" t="s">
        <v>140</v>
      </c>
      <c r="O48" s="11" t="s">
        <v>113</v>
      </c>
      <c r="P48" s="15"/>
    </row>
    <row r="49" spans="1:16" x14ac:dyDescent="0.3">
      <c r="A49" s="11">
        <v>48</v>
      </c>
      <c r="B49" s="11">
        <v>2</v>
      </c>
      <c r="C49" s="11" t="s">
        <v>113</v>
      </c>
      <c r="D49" s="11" t="s">
        <v>132</v>
      </c>
      <c r="E49" s="11"/>
      <c r="F49" s="11"/>
      <c r="G49" s="11"/>
      <c r="H49" s="11"/>
      <c r="I49" s="11"/>
      <c r="J49" s="11"/>
      <c r="K49" s="11" t="s">
        <v>48</v>
      </c>
      <c r="L49" s="22">
        <v>0</v>
      </c>
      <c r="M49" s="22">
        <f>Table1[[#This Row],[QUANTITY]]*Table1[[#This Row],[UNIT PRICE ($)]]</f>
        <v>0</v>
      </c>
      <c r="N49" s="11" t="s">
        <v>140</v>
      </c>
      <c r="O49" s="11" t="s">
        <v>113</v>
      </c>
      <c r="P49" s="15"/>
    </row>
    <row r="50" spans="1:16" x14ac:dyDescent="0.3">
      <c r="A50" s="11">
        <v>49</v>
      </c>
      <c r="B50" s="11">
        <v>1</v>
      </c>
      <c r="C50" s="11" t="s">
        <v>113</v>
      </c>
      <c r="D50" s="11" t="s">
        <v>132</v>
      </c>
      <c r="E50" s="11"/>
      <c r="F50" s="11"/>
      <c r="G50" s="11"/>
      <c r="H50" s="11"/>
      <c r="I50" s="11"/>
      <c r="J50" s="11"/>
      <c r="K50" s="11" t="s">
        <v>49</v>
      </c>
      <c r="L50" s="22">
        <v>0</v>
      </c>
      <c r="M50" s="22">
        <f>Table1[[#This Row],[QUANTITY]]*Table1[[#This Row],[UNIT PRICE ($)]]</f>
        <v>0</v>
      </c>
      <c r="N50" s="11" t="s">
        <v>140</v>
      </c>
      <c r="O50" s="11" t="s">
        <v>113</v>
      </c>
      <c r="P50" s="15"/>
    </row>
    <row r="51" spans="1:16" ht="42" x14ac:dyDescent="0.3">
      <c r="A51" s="11">
        <v>50</v>
      </c>
      <c r="B51" s="26">
        <v>1</v>
      </c>
      <c r="C51" s="11" t="s">
        <v>150</v>
      </c>
      <c r="D51" s="11" t="s">
        <v>151</v>
      </c>
      <c r="E51" s="11"/>
      <c r="F51" s="11"/>
      <c r="G51" s="11"/>
      <c r="H51" s="11"/>
      <c r="I51" s="11"/>
      <c r="J51" s="11"/>
      <c r="K51" s="11" t="s">
        <v>152</v>
      </c>
      <c r="L51" s="22">
        <v>8.57</v>
      </c>
      <c r="M51" s="22">
        <f>Table1[[#This Row],[QUANTITY]]*Table1[[#This Row],[UNIT PRICE ($)]]</f>
        <v>8.57</v>
      </c>
      <c r="N51" s="14" t="s">
        <v>133</v>
      </c>
      <c r="O51" s="11" t="s">
        <v>153</v>
      </c>
      <c r="P51" s="15"/>
    </row>
    <row r="52" spans="1:16" x14ac:dyDescent="0.3">
      <c r="A52" s="11" t="s">
        <v>113</v>
      </c>
      <c r="B52" s="11" t="s">
        <v>113</v>
      </c>
      <c r="C52" s="11" t="s">
        <v>113</v>
      </c>
      <c r="D52" s="11" t="s">
        <v>113</v>
      </c>
      <c r="E52" s="11" t="s">
        <v>113</v>
      </c>
      <c r="F52" s="11" t="s">
        <v>113</v>
      </c>
      <c r="G52" s="11" t="s">
        <v>113</v>
      </c>
      <c r="H52" s="11" t="s">
        <v>113</v>
      </c>
      <c r="I52" s="11" t="s">
        <v>113</v>
      </c>
      <c r="J52" s="11" t="s">
        <v>113</v>
      </c>
      <c r="K52" s="11" t="s">
        <v>113</v>
      </c>
      <c r="L52" s="22" t="s">
        <v>113</v>
      </c>
      <c r="M52" s="11" t="s">
        <v>113</v>
      </c>
      <c r="N52" s="11" t="s">
        <v>113</v>
      </c>
      <c r="O52" s="11" t="s">
        <v>113</v>
      </c>
      <c r="P52" s="15"/>
    </row>
    <row r="53" spans="1:16" x14ac:dyDescent="0.3">
      <c r="A53" s="22" t="s">
        <v>113</v>
      </c>
      <c r="B53" s="22" t="s">
        <v>113</v>
      </c>
      <c r="C53" s="11" t="s">
        <v>113</v>
      </c>
      <c r="D53" s="11" t="s">
        <v>113</v>
      </c>
      <c r="E53" s="11" t="s">
        <v>113</v>
      </c>
      <c r="F53" s="11" t="s">
        <v>113</v>
      </c>
      <c r="G53" s="11" t="s">
        <v>113</v>
      </c>
      <c r="H53" s="11"/>
      <c r="I53" s="11" t="s">
        <v>113</v>
      </c>
      <c r="J53" s="11" t="s">
        <v>113</v>
      </c>
      <c r="K53" s="11" t="s">
        <v>113</v>
      </c>
      <c r="L53" s="11" t="s">
        <v>141</v>
      </c>
      <c r="M53" s="22">
        <f>SUM(M2:M52)</f>
        <v>6617.239999999998</v>
      </c>
      <c r="N53" s="11" t="s">
        <v>113</v>
      </c>
      <c r="O53" s="11" t="s">
        <v>113</v>
      </c>
      <c r="P53" s="15"/>
    </row>
    <row r="54" spans="1:16" x14ac:dyDescent="0.3">
      <c r="A54" s="22" t="s">
        <v>113</v>
      </c>
      <c r="B54" s="22" t="s">
        <v>113</v>
      </c>
      <c r="C54" s="11" t="s">
        <v>113</v>
      </c>
      <c r="D54" s="11" t="s">
        <v>113</v>
      </c>
      <c r="E54" s="11" t="s">
        <v>113</v>
      </c>
      <c r="F54" s="11" t="s">
        <v>113</v>
      </c>
      <c r="G54" s="11" t="s">
        <v>113</v>
      </c>
      <c r="H54" s="11" t="s">
        <v>113</v>
      </c>
      <c r="I54" s="11" t="s">
        <v>113</v>
      </c>
      <c r="J54" s="11" t="s">
        <v>113</v>
      </c>
      <c r="K54" s="11" t="s">
        <v>113</v>
      </c>
      <c r="L54" s="11" t="s">
        <v>113</v>
      </c>
      <c r="M54" s="11" t="s">
        <v>113</v>
      </c>
      <c r="N54" s="11" t="s">
        <v>113</v>
      </c>
      <c r="O54" s="11" t="s">
        <v>113</v>
      </c>
      <c r="P54" s="15"/>
    </row>
    <row r="55" spans="1:16" x14ac:dyDescent="0.3">
      <c r="D55" s="17"/>
      <c r="L55" s="15"/>
      <c r="O55" s="18"/>
      <c r="P55" s="15"/>
    </row>
    <row r="56" spans="1:16" x14ac:dyDescent="0.3">
      <c r="D56" s="17"/>
      <c r="L56" s="15"/>
      <c r="O56" s="18"/>
      <c r="P56" s="15"/>
    </row>
    <row r="57" spans="1:16" x14ac:dyDescent="0.3">
      <c r="D57" s="17"/>
      <c r="L57" s="15"/>
      <c r="O57" s="18"/>
      <c r="P57" s="15"/>
    </row>
    <row r="59" spans="1:16" ht="140" x14ac:dyDescent="0.3">
      <c r="L59" s="17" t="s">
        <v>50</v>
      </c>
    </row>
    <row r="117" spans="48:49" x14ac:dyDescent="0.3">
      <c r="AV117" s="15" t="e">
        <f>UPPER(#REF!)</f>
        <v>#REF!</v>
      </c>
      <c r="AW117" s="15" t="str">
        <f t="shared" ref="AW117" si="0">UPPER(AG117)</f>
        <v/>
      </c>
    </row>
  </sheetData>
  <phoneticPr fontId="3" type="noConversion"/>
  <hyperlinks>
    <hyperlink ref="O25" r:id="rId1" display="https://www.mcmaster.com/5537T937/" xr:uid="{E5679782-08AD-4DD4-868E-CD4DBE277C82}"/>
    <hyperlink ref="O37" r:id="rId2" xr:uid="{D8BB0E52-A8B7-40BD-8CEC-0210CFBBD3EA}"/>
  </hyperlinks>
  <pageMargins left="0.7" right="0.7" top="0.75" bottom="0.75" header="0.3" footer="0.3"/>
  <pageSetup scale="48" fitToWidth="0" fitToHeight="0" orientation="portrait" r:id="rId3"/>
  <drawing r:id="rId4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77EA-F69B-4A1A-8421-BD4A69941522}">
  <dimension ref="A1:J8"/>
  <sheetViews>
    <sheetView topLeftCell="C1" workbookViewId="0">
      <selection activeCell="F15" sqref="F15"/>
    </sheetView>
  </sheetViews>
  <sheetFormatPr defaultRowHeight="14" x14ac:dyDescent="0.3"/>
  <cols>
    <col min="2" max="2" width="20.75" customWidth="1"/>
    <col min="3" max="3" width="12.4140625" customWidth="1"/>
    <col min="4" max="4" width="19.83203125" customWidth="1"/>
    <col min="5" max="5" width="19.58203125" customWidth="1"/>
    <col min="6" max="6" width="68.58203125" customWidth="1"/>
    <col min="7" max="7" width="15.83203125" customWidth="1"/>
    <col min="8" max="8" width="15.1640625" customWidth="1"/>
    <col min="9" max="9" width="17.75" customWidth="1"/>
    <col min="10" max="10" width="42.25" customWidth="1"/>
  </cols>
  <sheetData>
    <row r="1" spans="1:10" x14ac:dyDescent="0.3">
      <c r="A1" s="7" t="s">
        <v>117</v>
      </c>
      <c r="B1" s="8" t="s">
        <v>147</v>
      </c>
      <c r="C1" s="8" t="s">
        <v>118</v>
      </c>
      <c r="D1" s="8" t="s">
        <v>119</v>
      </c>
      <c r="E1" s="8" t="s">
        <v>120</v>
      </c>
      <c r="F1" s="8" t="s">
        <v>127</v>
      </c>
      <c r="G1" s="8" t="s">
        <v>128</v>
      </c>
      <c r="H1" s="8" t="s">
        <v>129</v>
      </c>
      <c r="I1" s="8" t="s">
        <v>130</v>
      </c>
      <c r="J1" s="9" t="s">
        <v>131</v>
      </c>
    </row>
    <row r="2" spans="1:10" x14ac:dyDescent="0.3">
      <c r="A2">
        <v>1</v>
      </c>
      <c r="B2">
        <v>14</v>
      </c>
      <c r="C2">
        <v>4</v>
      </c>
      <c r="D2" t="s">
        <v>14</v>
      </c>
      <c r="E2" t="s">
        <v>0</v>
      </c>
      <c r="F2" t="s">
        <v>145</v>
      </c>
      <c r="G2" s="1">
        <v>17.57</v>
      </c>
      <c r="H2" s="1">
        <v>70.28</v>
      </c>
      <c r="I2" s="6" t="s">
        <v>133</v>
      </c>
    </row>
    <row r="3" spans="1:10" x14ac:dyDescent="0.3">
      <c r="A3">
        <f>A2+1</f>
        <v>2</v>
      </c>
      <c r="B3">
        <v>15</v>
      </c>
      <c r="C3">
        <v>4</v>
      </c>
      <c r="D3" t="s">
        <v>15</v>
      </c>
      <c r="E3" t="s">
        <v>0</v>
      </c>
      <c r="F3" t="s">
        <v>146</v>
      </c>
      <c r="G3" s="1">
        <v>1.83</v>
      </c>
      <c r="H3" s="1">
        <v>7.32</v>
      </c>
      <c r="I3" s="6" t="s">
        <v>133</v>
      </c>
    </row>
    <row r="4" spans="1:10" x14ac:dyDescent="0.3">
      <c r="A4">
        <f t="shared" ref="A4:A8" si="0">A3+1</f>
        <v>3</v>
      </c>
      <c r="B4">
        <v>13</v>
      </c>
      <c r="C4">
        <v>3</v>
      </c>
      <c r="D4" t="s">
        <v>13</v>
      </c>
      <c r="E4" t="s">
        <v>0</v>
      </c>
      <c r="F4" t="s">
        <v>142</v>
      </c>
      <c r="G4" s="1">
        <v>21.69</v>
      </c>
      <c r="H4" s="1">
        <v>65.069999999999993</v>
      </c>
      <c r="I4" s="6" t="s">
        <v>133</v>
      </c>
    </row>
    <row r="5" spans="1:10" x14ac:dyDescent="0.3">
      <c r="A5">
        <f t="shared" si="0"/>
        <v>4</v>
      </c>
      <c r="B5">
        <v>16</v>
      </c>
      <c r="C5">
        <v>2</v>
      </c>
      <c r="D5" t="s">
        <v>143</v>
      </c>
      <c r="E5" t="s">
        <v>0</v>
      </c>
      <c r="F5" t="s">
        <v>144</v>
      </c>
      <c r="G5" s="1">
        <v>2.13</v>
      </c>
      <c r="H5" s="1">
        <v>4.26</v>
      </c>
      <c r="I5" s="6" t="s">
        <v>133</v>
      </c>
    </row>
    <row r="6" spans="1:10" x14ac:dyDescent="0.3">
      <c r="A6">
        <f t="shared" si="0"/>
        <v>5</v>
      </c>
      <c r="B6">
        <v>40</v>
      </c>
      <c r="C6">
        <v>1</v>
      </c>
      <c r="D6" t="s">
        <v>47</v>
      </c>
      <c r="E6" t="s">
        <v>0</v>
      </c>
      <c r="F6" t="s">
        <v>72</v>
      </c>
      <c r="G6">
        <v>25.39</v>
      </c>
      <c r="H6">
        <v>25.39</v>
      </c>
      <c r="I6" t="s">
        <v>139</v>
      </c>
    </row>
    <row r="7" spans="1:10" x14ac:dyDescent="0.3">
      <c r="A7">
        <f t="shared" si="0"/>
        <v>6</v>
      </c>
      <c r="B7">
        <v>41</v>
      </c>
      <c r="C7">
        <v>1</v>
      </c>
      <c r="D7" t="s">
        <v>46</v>
      </c>
      <c r="E7" t="s">
        <v>0</v>
      </c>
      <c r="F7" t="s">
        <v>73</v>
      </c>
      <c r="G7">
        <v>34.200000000000003</v>
      </c>
      <c r="H7">
        <v>34.200000000000003</v>
      </c>
      <c r="I7" t="s">
        <v>139</v>
      </c>
      <c r="J7" t="s">
        <v>155</v>
      </c>
    </row>
    <row r="8" spans="1:10" x14ac:dyDescent="0.3">
      <c r="A8">
        <f t="shared" si="0"/>
        <v>7</v>
      </c>
      <c r="B8">
        <v>42</v>
      </c>
      <c r="C8">
        <v>1</v>
      </c>
      <c r="D8" t="s">
        <v>45</v>
      </c>
      <c r="E8" t="s">
        <v>0</v>
      </c>
      <c r="F8" t="s">
        <v>74</v>
      </c>
      <c r="G8">
        <v>32.99</v>
      </c>
      <c r="H8">
        <v>32.99</v>
      </c>
      <c r="I8" t="s">
        <v>139</v>
      </c>
      <c r="J8" t="s">
        <v>155</v>
      </c>
    </row>
  </sheetData>
  <phoneticPr fontId="5" type="noConversion"/>
  <pageMargins left="0.7" right="0.7" top="0.75" bottom="0.75" header="0.3" footer="0.3"/>
  <ignoredErrors>
    <ignoredError sqref="A2" calculatedColumn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915F-A5CE-4443-917B-ADD38E95FC14}">
  <dimension ref="A1:G10"/>
  <sheetViews>
    <sheetView workbookViewId="0">
      <selection activeCell="C16" sqref="C16"/>
    </sheetView>
  </sheetViews>
  <sheetFormatPr defaultRowHeight="14" x14ac:dyDescent="0.3"/>
  <cols>
    <col min="2" max="2" width="11.58203125" customWidth="1"/>
    <col min="3" max="3" width="14.83203125" style="2" customWidth="1"/>
    <col min="4" max="4" width="75.1640625" customWidth="1"/>
    <col min="5" max="5" width="10.4140625" customWidth="1"/>
    <col min="6" max="6" width="24.75" customWidth="1"/>
    <col min="7" max="7" width="54.4140625" customWidth="1"/>
  </cols>
  <sheetData>
    <row r="1" spans="1:7" s="4" customFormat="1" x14ac:dyDescent="0.3">
      <c r="A1" s="3" t="s">
        <v>34</v>
      </c>
      <c r="B1" s="3" t="s">
        <v>51</v>
      </c>
      <c r="C1" s="3" t="s">
        <v>35</v>
      </c>
      <c r="D1" s="3" t="s">
        <v>36</v>
      </c>
      <c r="E1" s="3" t="s">
        <v>65</v>
      </c>
      <c r="F1" s="3" t="s">
        <v>37</v>
      </c>
      <c r="G1" s="3" t="s">
        <v>41</v>
      </c>
    </row>
    <row r="2" spans="1:7" x14ac:dyDescent="0.3">
      <c r="A2" s="2">
        <v>1</v>
      </c>
      <c r="B2" s="2">
        <v>1</v>
      </c>
      <c r="C2" s="2" t="s">
        <v>52</v>
      </c>
      <c r="D2" s="4" t="s">
        <v>53</v>
      </c>
      <c r="E2" s="5">
        <v>12.99</v>
      </c>
      <c r="F2" s="2" t="s">
        <v>43</v>
      </c>
    </row>
    <row r="3" spans="1:7" x14ac:dyDescent="0.3">
      <c r="A3" s="2">
        <f t="shared" ref="A3:A8" si="0">A2+1</f>
        <v>2</v>
      </c>
      <c r="B3" s="2">
        <v>1</v>
      </c>
      <c r="C3" s="2" t="s">
        <v>54</v>
      </c>
      <c r="D3" s="4" t="s">
        <v>55</v>
      </c>
      <c r="E3" s="5">
        <v>119.9</v>
      </c>
      <c r="F3" s="2" t="s">
        <v>43</v>
      </c>
    </row>
    <row r="4" spans="1:7" x14ac:dyDescent="0.3">
      <c r="A4" s="2">
        <f t="shared" si="0"/>
        <v>3</v>
      </c>
      <c r="B4" s="2">
        <v>1</v>
      </c>
      <c r="C4" s="2">
        <v>312918994</v>
      </c>
      <c r="D4" s="4" t="s">
        <v>56</v>
      </c>
      <c r="E4" s="5">
        <v>24.99</v>
      </c>
      <c r="F4" s="2" t="s">
        <v>42</v>
      </c>
      <c r="G4" t="s">
        <v>149</v>
      </c>
    </row>
    <row r="5" spans="1:7" x14ac:dyDescent="0.3">
      <c r="A5" s="2">
        <f t="shared" si="0"/>
        <v>4</v>
      </c>
      <c r="B5" s="2">
        <v>1</v>
      </c>
      <c r="C5" s="2" t="s">
        <v>57</v>
      </c>
      <c r="D5" s="4" t="s">
        <v>58</v>
      </c>
      <c r="E5" s="5">
        <v>43.99</v>
      </c>
      <c r="F5" s="2" t="s">
        <v>43</v>
      </c>
    </row>
    <row r="6" spans="1:7" x14ac:dyDescent="0.3">
      <c r="A6" s="2">
        <f t="shared" si="0"/>
        <v>5</v>
      </c>
      <c r="B6" s="2">
        <v>1</v>
      </c>
      <c r="C6" s="2" t="s">
        <v>59</v>
      </c>
      <c r="D6" s="4" t="s">
        <v>60</v>
      </c>
      <c r="E6" s="5">
        <v>38.6</v>
      </c>
      <c r="F6" s="2" t="s">
        <v>43</v>
      </c>
    </row>
    <row r="7" spans="1:7" x14ac:dyDescent="0.3">
      <c r="A7" s="2">
        <f t="shared" si="0"/>
        <v>6</v>
      </c>
      <c r="B7" s="2">
        <v>1</v>
      </c>
      <c r="C7" s="2" t="s">
        <v>61</v>
      </c>
      <c r="D7" s="4" t="s">
        <v>62</v>
      </c>
      <c r="E7" s="5">
        <v>47.25</v>
      </c>
      <c r="F7" s="2" t="s">
        <v>43</v>
      </c>
    </row>
    <row r="8" spans="1:7" x14ac:dyDescent="0.3">
      <c r="A8" s="2">
        <f t="shared" si="0"/>
        <v>7</v>
      </c>
      <c r="B8" s="2">
        <v>1</v>
      </c>
      <c r="C8" s="2" t="s">
        <v>63</v>
      </c>
      <c r="D8" s="4" t="s">
        <v>64</v>
      </c>
      <c r="E8" s="5">
        <v>17.100000000000001</v>
      </c>
      <c r="F8" s="2" t="s">
        <v>38</v>
      </c>
    </row>
    <row r="9" spans="1:7" x14ac:dyDescent="0.3">
      <c r="A9" s="2"/>
      <c r="B9" s="2"/>
      <c r="D9" s="2"/>
      <c r="E9" s="2"/>
      <c r="F9" s="2"/>
    </row>
    <row r="10" spans="1:7" x14ac:dyDescent="0.3">
      <c r="A10" s="2"/>
      <c r="B10" s="2"/>
      <c r="D10" s="2"/>
      <c r="E10" s="5">
        <f>SUM(E2:E9)</f>
        <v>304.82000000000005</v>
      </c>
      <c r="F10" s="2"/>
    </row>
  </sheetData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BOM FINAL</vt:lpstr>
      <vt:lpstr>Comparison</vt:lpstr>
      <vt:lpstr>BOM(old)</vt:lpstr>
      <vt:lpstr>Rack Mount BOM</vt:lpstr>
      <vt:lpstr>Tools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Ettinger</dc:creator>
  <cp:lastModifiedBy>Cai, Yilin</cp:lastModifiedBy>
  <dcterms:created xsi:type="dcterms:W3CDTF">2021-09-17T03:56:13Z</dcterms:created>
  <dcterms:modified xsi:type="dcterms:W3CDTF">2024-01-31T15:28:31Z</dcterms:modified>
</cp:coreProperties>
</file>